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905" windowHeight="12015" activeTab="1"/>
  </bookViews>
  <sheets>
    <sheet name="прил.2" sheetId="1" r:id="rId1"/>
    <sheet name="прил.5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6" i="2"/>
  <c r="I188"/>
  <c r="G110"/>
  <c r="E110" s="1"/>
  <c r="E117"/>
  <c r="I119"/>
  <c r="I48"/>
  <c r="I47"/>
  <c r="I46"/>
  <c r="F221"/>
  <c r="F222"/>
  <c r="I192"/>
  <c r="I191"/>
  <c r="E127"/>
  <c r="E126"/>
  <c r="E123"/>
  <c r="I121"/>
  <c r="E121" s="1"/>
  <c r="I120"/>
  <c r="E120" s="1"/>
  <c r="E108"/>
  <c r="G92"/>
  <c r="E92" s="1"/>
  <c r="E98"/>
  <c r="I66"/>
  <c r="E66" s="1"/>
  <c r="I67"/>
  <c r="E67" s="1"/>
  <c r="I68"/>
  <c r="E68" s="1"/>
  <c r="I57"/>
  <c r="I58"/>
  <c r="E58" s="1"/>
  <c r="G46"/>
  <c r="H46"/>
  <c r="H218" s="1"/>
  <c r="F37"/>
  <c r="G37"/>
  <c r="H37"/>
  <c r="I37"/>
  <c r="F19"/>
  <c r="J19"/>
  <c r="G11"/>
  <c r="G20" s="1"/>
  <c r="I24"/>
  <c r="I23"/>
  <c r="I20"/>
  <c r="E18"/>
  <c r="E17"/>
  <c r="H24"/>
  <c r="G24"/>
  <c r="H23"/>
  <c r="G23"/>
  <c r="E15"/>
  <c r="E14"/>
  <c r="G216" i="1"/>
  <c r="E213"/>
  <c r="H136"/>
  <c r="E121"/>
  <c r="E125"/>
  <c r="E126"/>
  <c r="I46"/>
  <c r="H46"/>
  <c r="E12"/>
  <c r="E50"/>
  <c r="E210" i="2"/>
  <c r="I209"/>
  <c r="I206"/>
  <c r="E206" s="1"/>
  <c r="E204"/>
  <c r="E203"/>
  <c r="E209" s="1"/>
  <c r="E200"/>
  <c r="E198"/>
  <c r="E197"/>
  <c r="E194"/>
  <c r="H191"/>
  <c r="H212" s="1"/>
  <c r="G191"/>
  <c r="F191"/>
  <c r="F215" s="1"/>
  <c r="H188"/>
  <c r="G188"/>
  <c r="G187" s="1"/>
  <c r="F188"/>
  <c r="F187" s="1"/>
  <c r="E182"/>
  <c r="E181"/>
  <c r="E180"/>
  <c r="E179"/>
  <c r="E178"/>
  <c r="E177"/>
  <c r="E176"/>
  <c r="E173"/>
  <c r="E172"/>
  <c r="E171"/>
  <c r="E168"/>
  <c r="E167"/>
  <c r="E166"/>
  <c r="E163"/>
  <c r="E162"/>
  <c r="E161"/>
  <c r="E158"/>
  <c r="E157"/>
  <c r="E156"/>
  <c r="E153"/>
  <c r="E152"/>
  <c r="E151"/>
  <c r="E148"/>
  <c r="E147"/>
  <c r="E146"/>
  <c r="E143"/>
  <c r="E142"/>
  <c r="E141"/>
  <c r="E138"/>
  <c r="E137"/>
  <c r="E136"/>
  <c r="E133"/>
  <c r="E132"/>
  <c r="E131"/>
  <c r="E128"/>
  <c r="E116"/>
  <c r="E114"/>
  <c r="E113"/>
  <c r="E109"/>
  <c r="E107"/>
  <c r="E104"/>
  <c r="E103"/>
  <c r="E102"/>
  <c r="E99"/>
  <c r="E96"/>
  <c r="E95"/>
  <c r="E91"/>
  <c r="E90"/>
  <c r="E87"/>
  <c r="I85"/>
  <c r="E85" s="1"/>
  <c r="I84"/>
  <c r="E84" s="1"/>
  <c r="I81"/>
  <c r="G81"/>
  <c r="E79"/>
  <c r="E78"/>
  <c r="E75"/>
  <c r="E74"/>
  <c r="E73"/>
  <c r="E70"/>
  <c r="E64"/>
  <c r="E63"/>
  <c r="E60"/>
  <c r="I56"/>
  <c r="E56" s="1"/>
  <c r="E54"/>
  <c r="E53"/>
  <c r="E50"/>
  <c r="H48"/>
  <c r="H222" s="1"/>
  <c r="G48"/>
  <c r="G222" s="1"/>
  <c r="H47"/>
  <c r="H221" s="1"/>
  <c r="G47"/>
  <c r="G215" s="1"/>
  <c r="E44"/>
  <c r="E43"/>
  <c r="E42"/>
  <c r="E41"/>
  <c r="E40"/>
  <c r="E39"/>
  <c r="E38"/>
  <c r="E37" s="1"/>
  <c r="E36"/>
  <c r="E35"/>
  <c r="E32"/>
  <c r="E31"/>
  <c r="E30"/>
  <c r="E27"/>
  <c r="H100" i="1"/>
  <c r="E92"/>
  <c r="E31"/>
  <c r="G67"/>
  <c r="G45"/>
  <c r="H45"/>
  <c r="I212" i="2" l="1"/>
  <c r="I221"/>
  <c r="E221" s="1"/>
  <c r="I215"/>
  <c r="H215"/>
  <c r="E215" s="1"/>
  <c r="F212"/>
  <c r="F211" s="1"/>
  <c r="I211"/>
  <c r="I222"/>
  <c r="I187"/>
  <c r="H216"/>
  <c r="H211" s="1"/>
  <c r="G216"/>
  <c r="I216"/>
  <c r="H217"/>
  <c r="G221"/>
  <c r="E205"/>
  <c r="I218"/>
  <c r="E222"/>
  <c r="E191"/>
  <c r="E192"/>
  <c r="H187"/>
  <c r="F218"/>
  <c r="F217" s="1"/>
  <c r="I205"/>
  <c r="I118"/>
  <c r="G119"/>
  <c r="E65"/>
  <c r="I80"/>
  <c r="I65"/>
  <c r="I45"/>
  <c r="I19"/>
  <c r="I55"/>
  <c r="H45"/>
  <c r="G45"/>
  <c r="H19"/>
  <c r="G19"/>
  <c r="E11"/>
  <c r="E23"/>
  <c r="E20"/>
  <c r="E24"/>
  <c r="E81"/>
  <c r="E80" s="1"/>
  <c r="E46"/>
  <c r="E188"/>
  <c r="E48"/>
  <c r="H44" i="1"/>
  <c r="E57" i="2"/>
  <c r="E55" s="1"/>
  <c r="E47"/>
  <c r="G46" i="1"/>
  <c r="G44" s="1"/>
  <c r="E26"/>
  <c r="E25"/>
  <c r="G215"/>
  <c r="I215"/>
  <c r="H135"/>
  <c r="G136"/>
  <c r="I136"/>
  <c r="E133"/>
  <c r="E91"/>
  <c r="E90"/>
  <c r="E74"/>
  <c r="E73"/>
  <c r="E187" i="2" l="1"/>
  <c r="I217"/>
  <c r="E216"/>
  <c r="G218"/>
  <c r="G217" s="1"/>
  <c r="G212"/>
  <c r="E119"/>
  <c r="E118" s="1"/>
  <c r="G118"/>
  <c r="E45"/>
  <c r="E19"/>
  <c r="E42" i="1"/>
  <c r="E24"/>
  <c r="I216"/>
  <c r="I99"/>
  <c r="E209"/>
  <c r="E208"/>
  <c r="E234"/>
  <c r="I233"/>
  <c r="E228"/>
  <c r="E227"/>
  <c r="E222"/>
  <c r="E221"/>
  <c r="H216"/>
  <c r="H243" s="1"/>
  <c r="H240" s="1"/>
  <c r="F216"/>
  <c r="H215"/>
  <c r="H242" s="1"/>
  <c r="H239" s="1"/>
  <c r="F215"/>
  <c r="F242" s="1"/>
  <c r="F239" s="1"/>
  <c r="E204"/>
  <c r="E203"/>
  <c r="E199"/>
  <c r="E198"/>
  <c r="E194"/>
  <c r="E193"/>
  <c r="E189"/>
  <c r="E188"/>
  <c r="E184"/>
  <c r="E183"/>
  <c r="E179"/>
  <c r="E178"/>
  <c r="E174"/>
  <c r="E173"/>
  <c r="E169"/>
  <c r="E168"/>
  <c r="E164"/>
  <c r="E163"/>
  <c r="E159"/>
  <c r="E158"/>
  <c r="E154"/>
  <c r="E153"/>
  <c r="I148"/>
  <c r="E148" s="1"/>
  <c r="I147"/>
  <c r="E147" s="1"/>
  <c r="E142"/>
  <c r="E141"/>
  <c r="I135"/>
  <c r="G135"/>
  <c r="G134" s="1"/>
  <c r="H134"/>
  <c r="F134"/>
  <c r="E132"/>
  <c r="E131"/>
  <c r="E120"/>
  <c r="E116"/>
  <c r="E115"/>
  <c r="E111"/>
  <c r="E110"/>
  <c r="E106"/>
  <c r="E105"/>
  <c r="I100"/>
  <c r="G100"/>
  <c r="J98"/>
  <c r="H98"/>
  <c r="F98"/>
  <c r="E94"/>
  <c r="E93"/>
  <c r="E89"/>
  <c r="E88"/>
  <c r="E83"/>
  <c r="I77"/>
  <c r="G77"/>
  <c r="I76"/>
  <c r="G76"/>
  <c r="J75"/>
  <c r="H75"/>
  <c r="F75"/>
  <c r="E72"/>
  <c r="E67"/>
  <c r="E66"/>
  <c r="E62"/>
  <c r="E61"/>
  <c r="I56"/>
  <c r="E56" s="1"/>
  <c r="I55"/>
  <c r="J54"/>
  <c r="H54"/>
  <c r="G54"/>
  <c r="F54"/>
  <c r="E49"/>
  <c r="I45"/>
  <c r="F45"/>
  <c r="F44" s="1"/>
  <c r="J44"/>
  <c r="E36"/>
  <c r="E35"/>
  <c r="E30"/>
  <c r="E23"/>
  <c r="E22"/>
  <c r="J21"/>
  <c r="I21"/>
  <c r="H21"/>
  <c r="G21"/>
  <c r="F21"/>
  <c r="E17"/>
  <c r="E16"/>
  <c r="G211" i="2" l="1"/>
  <c r="E212"/>
  <c r="E218"/>
  <c r="E217" s="1"/>
  <c r="E46" i="1"/>
  <c r="I44"/>
  <c r="H241"/>
  <c r="H238" s="1"/>
  <c r="I54"/>
  <c r="I98"/>
  <c r="I134"/>
  <c r="E45"/>
  <c r="E135"/>
  <c r="G214"/>
  <c r="F214"/>
  <c r="I232"/>
  <c r="I242"/>
  <c r="I239" s="1"/>
  <c r="H214"/>
  <c r="I214"/>
  <c r="E21"/>
  <c r="E100"/>
  <c r="G75"/>
  <c r="E76"/>
  <c r="I75"/>
  <c r="I146"/>
  <c r="E82"/>
  <c r="G99"/>
  <c r="G98" s="1"/>
  <c r="E55"/>
  <c r="E54" s="1"/>
  <c r="E233"/>
  <c r="E232" s="1"/>
  <c r="G243"/>
  <c r="G240" s="1"/>
  <c r="I243"/>
  <c r="I240" s="1"/>
  <c r="E136"/>
  <c r="E146"/>
  <c r="E77"/>
  <c r="E216"/>
  <c r="E215"/>
  <c r="F243"/>
  <c r="F241" l="1"/>
  <c r="F238" s="1"/>
  <c r="F240"/>
  <c r="E44"/>
  <c r="E134"/>
  <c r="I241"/>
  <c r="I238" s="1"/>
  <c r="G242"/>
  <c r="E75"/>
  <c r="E214"/>
  <c r="E99"/>
  <c r="E98" s="1"/>
  <c r="E243"/>
  <c r="E240" s="1"/>
  <c r="G241" l="1"/>
  <c r="G238" s="1"/>
  <c r="G239"/>
  <c r="E242"/>
  <c r="E241" l="1"/>
  <c r="E238" s="1"/>
  <c r="E239"/>
</calcChain>
</file>

<file path=xl/sharedStrings.xml><?xml version="1.0" encoding="utf-8"?>
<sst xmlns="http://schemas.openxmlformats.org/spreadsheetml/2006/main" count="343" uniqueCount="123">
  <si>
    <t>Приложение 2 к муниципальной программе</t>
  </si>
  <si>
    <t>№ п/п</t>
  </si>
  <si>
    <t>Планируемые мероприятия</t>
  </si>
  <si>
    <t>годы реализации</t>
  </si>
  <si>
    <t>Планиреумые объемы финансирования (тыс.руб. в ценах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</si>
  <si>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</si>
  <si>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</si>
  <si>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</si>
  <si>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</si>
  <si>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</si>
  <si>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</si>
  <si>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</si>
  <si>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</si>
  <si>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Комплексы процессных мероприятий</t>
  </si>
  <si>
    <t>1 Комплекс процессных мероприятий "Сохранение и развитие культуры, молодежной политики, физической культуры и спорта"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</si>
  <si>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</si>
  <si>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Администрация Черновского сельского поселения</t>
  </si>
  <si>
    <t>Содержание Дома культуры</t>
  </si>
  <si>
    <t>из них:</t>
  </si>
  <si>
    <t>2.1</t>
  </si>
  <si>
    <t>Приобретение  ауди-звукового оборудования(колонки,микрофоны, микшер и др)</t>
  </si>
  <si>
    <t>2.2</t>
  </si>
  <si>
    <t>Приобретение спортивного оборудования</t>
  </si>
  <si>
    <t>Организация и проведение культурно-массовых мероприятий</t>
  </si>
  <si>
    <t>Организация и проведение мероприятий для детей и молодежи</t>
  </si>
  <si>
    <t>4.1</t>
  </si>
  <si>
    <t>страхование команды для участия в туристическом слете</t>
  </si>
  <si>
    <t>ИТОГО:</t>
  </si>
  <si>
    <t>в том числе по годам реализации</t>
  </si>
  <si>
    <t>2. Комплекс процессных мероприятий "Обеспечение устойчивого функционирования жилищно-коммунального хозяйства"</t>
  </si>
  <si>
    <t>Взносы на капитальный ремонт общего имущества в мноквартирном доме некомерческой организации "Фонд капитального ремонта многоквартирных домов Ленинградской области"</t>
  </si>
  <si>
    <t>3.Комплекс процессных мероприятий  "Дорожное хозяйство"</t>
  </si>
  <si>
    <t>Содержание дорог общего пользования местного значения и искусственных сооружений на них</t>
  </si>
  <si>
    <t>2</t>
  </si>
  <si>
    <t>Ремонт дорог общего пользования местного значения и искусственных сооружений на них</t>
  </si>
  <si>
    <t>Реализация областного закона 147-оз  Ремонт дороги со щебеночным покрытием  в пос.Черновское от пер.Тихий д.6а до пересечения с ул.Речная</t>
  </si>
  <si>
    <t>4.Комплекс процессных мероприятий  "Безопасность"</t>
  </si>
  <si>
    <t>1</t>
  </si>
  <si>
    <t>Мероприятия по  укреплению пожарной безопасности</t>
  </si>
  <si>
    <t>1.1</t>
  </si>
  <si>
    <t>Реализация  областного закона №147-оз Чистка и обустройство пожарного водоема в д.Тихвинка</t>
  </si>
  <si>
    <t>1.2</t>
  </si>
  <si>
    <t>Реализация  областного закона №03-оз Обустройство пожарного водоема у д.11 и чистка мелиоративной канавы от водонапорной башни до дома №1 с выходом в пожарный водоем.</t>
  </si>
  <si>
    <t>Мероприятия  по укреплению общественного порядка , противодействию терроризму и экстремизму</t>
  </si>
  <si>
    <t>3</t>
  </si>
  <si>
    <t>Создание резервного финансового фонда для предупреждения и ликвидации ЧС</t>
  </si>
  <si>
    <t>5.Комплекс процессных мероприятий  "Благоустройство территории"</t>
  </si>
  <si>
    <t>Организация ритуальных услуг в части создания специализированной службы по вопросам  похоронного дела</t>
  </si>
  <si>
    <t>Ремонт и содержание уличного освещения</t>
  </si>
  <si>
    <t>Содержание и уборка кладбищ и захоронений</t>
  </si>
  <si>
    <t>4</t>
  </si>
  <si>
    <t>Содержание и ремонт мест воинских захоронений</t>
  </si>
  <si>
    <t>5</t>
  </si>
  <si>
    <t>Прочие мероприятия в области благоустройства</t>
  </si>
  <si>
    <t>5.1</t>
  </si>
  <si>
    <t>Реализация областного закона №147-оз обустройство контейнерных площадок в п.Черновское и х.Вервино</t>
  </si>
  <si>
    <t>5.2</t>
  </si>
  <si>
    <t>Реализация областного закона №147-оз Установка детского игрового оборудования в деревнях Большая Боровня и Медвежек</t>
  </si>
  <si>
    <t>6.Комплекс процессных мероприятий "Землеустройство и землепользование"</t>
  </si>
  <si>
    <t>Оформление земельных участков в муниципальную собственность</t>
  </si>
  <si>
    <t>7.Комплекс процессных мероприятий "Муниципальное управление"</t>
  </si>
  <si>
    <t>1.</t>
  </si>
  <si>
    <t>Составление проекта бюджета, исполнения бюджета, осуществление контроля за его  исполнением, составление отчета об исполнении  бюджета поселения</t>
  </si>
  <si>
    <t>Осуществление 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</si>
  <si>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</si>
  <si>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</si>
  <si>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Внутренний муниципальный финансовый контроль</t>
  </si>
  <si>
    <t>6</t>
  </si>
  <si>
    <t>Осуществление первичного воинского учета</t>
  </si>
  <si>
    <t>7</t>
  </si>
  <si>
    <t>Осуществление отдельного государственного полномочия Ленинградской области в сфере административных правоотношений</t>
  </si>
  <si>
    <t>8</t>
  </si>
  <si>
    <t>Содержание представительных органов местного самоуправления</t>
  </si>
  <si>
    <t>9</t>
  </si>
  <si>
    <t>Содержание исполнительных органов местного самоуправления</t>
  </si>
  <si>
    <t>10</t>
  </si>
  <si>
    <t>Пенсия за выслугу лет муниципальным служащим</t>
  </si>
  <si>
    <t>11</t>
  </si>
  <si>
    <t>Проведение мероприятий общемуниципального характера</t>
  </si>
  <si>
    <t>8. Комплекс процессных мероприятий "Поддержка субъектов малого и среднего предпринимательства"</t>
  </si>
  <si>
    <t>Информационная и консультационная поддержка субъектов малого и среднего предпринимательства</t>
  </si>
  <si>
    <t>в том числе:</t>
  </si>
  <si>
    <t>физических лиц, не  являющихся индивидуальными предпринимателями и применяющих специальнывй налоговый режим "Налог на профессиональный доход"</t>
  </si>
  <si>
    <t>12</t>
  </si>
  <si>
    <t>2.3</t>
  </si>
  <si>
    <t>Текущий ремонт ДК</t>
  </si>
  <si>
    <t>4.2</t>
  </si>
  <si>
    <t>Реализация областного закона 147-оз . Ремонт участка дороги в д.Большая Боровня</t>
  </si>
  <si>
    <t>2.3.</t>
  </si>
  <si>
    <t>Реализация областного закона 03-оз. Монастырек</t>
  </si>
  <si>
    <t>1.3.</t>
  </si>
  <si>
    <t>Реализация  областного закона №147-оз Чистка пожарного водоема в д.Черно</t>
  </si>
  <si>
    <t>1.4.</t>
  </si>
  <si>
    <t>5.3</t>
  </si>
  <si>
    <t>Обеспечение выплат стимулирующего характера</t>
  </si>
  <si>
    <t>4.3</t>
  </si>
  <si>
    <t>1.5.</t>
  </si>
  <si>
    <t>Создание местной системы оповещения</t>
  </si>
  <si>
    <t xml:space="preserve">Реализация областного закона №147-оз.  Благоустройство территории: валка аварийных деревьев на пересечении улиц Шоссейная и Речная в пос.Черновское; чистка водоотводной канавы в пос.Черновское от д.4 по ул Кузнечной в сторону д.18 </t>
  </si>
  <si>
    <t>Приложение 5 к муниципальной программе</t>
  </si>
  <si>
    <t>13</t>
  </si>
  <si>
    <t>Поощрение муниципальных управленческих команд за достижение показателей деятельности МСУ</t>
  </si>
  <si>
    <t>Муниципальные проекты</t>
  </si>
  <si>
    <t>1. Муниципальный проект "Дорожное хозяйство"</t>
  </si>
  <si>
    <t>Реализация областного закона 03-оз. Ремонт асфальтового покрытия дороги к МКД №3 в д.Монастырек</t>
  </si>
  <si>
    <t>Приобретение театральных кресел и ноутбука с комплектующими</t>
  </si>
  <si>
    <t>Стимулирующие выплаты на исполнение указов президента</t>
  </si>
  <si>
    <t>3.</t>
  </si>
  <si>
    <t>4.</t>
  </si>
  <si>
    <t>Реализация областного закона №147-оз установка трех дополнительных светильников с прокладкой линии СИП и установкой дополнительной опоры в пос.Черновское</t>
  </si>
  <si>
    <t>Реализация областного закона №147-оз (Обустройство детской площадки в дер.Медвежек)</t>
  </si>
  <si>
    <t>6.Комплекс процессных мероприятий "Муниципальное управление"</t>
  </si>
  <si>
    <t>Проведение выборов в совет депутатов муниципального образования</t>
  </si>
  <si>
    <t>7. Комплекс процессных мероприятий "Поддержка субъектов малого и среднего предпринимательства"</t>
  </si>
  <si>
    <t>5,2</t>
  </si>
  <si>
    <t>План реализации мероприятий муниципальной программы "Устойчивое  развитие территории муниципального образования Черновское сельское поселение Сланцевского муниципального района Ленинградской области на  2022 и 2023 годы"</t>
  </si>
  <si>
    <t>План реализации мероприятий муниципальной программы "Устойчивое  развитие территории муниципального образования Черновское сельское поселение Сланцевского муниципального района Ленинградской области на 2024 и 2026 годы"</t>
  </si>
  <si>
    <t>ВСЕГО по комплексу процессных мероприятий</t>
  </si>
  <si>
    <t>ВСЕГО по муниципальной программе</t>
  </si>
  <si>
    <t>ИТОГО по комплексу процессных мероприятий</t>
  </si>
  <si>
    <t>ИТОГО по муниципальному проекту</t>
  </si>
  <si>
    <t>Реализация областного закона 147-оздороги в дер.Черно; пос.Черновское</t>
  </si>
  <si>
    <t>Реализация областного закона №147-оз (Валка аварийных деревьев в пос.Черновское; д.Большая Боровня)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</si>
</sst>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2" borderId="12" xfId="0" applyFont="1" applyFill="1" applyBorder="1"/>
    <xf numFmtId="164" fontId="2" fillId="2" borderId="12" xfId="0" applyNumberFormat="1" applyFont="1" applyFill="1" applyBorder="1"/>
    <xf numFmtId="0" fontId="2" fillId="2" borderId="13" xfId="0" applyFont="1" applyFill="1" applyBorder="1"/>
    <xf numFmtId="49" fontId="2" fillId="2" borderId="12" xfId="0" applyNumberFormat="1" applyFont="1" applyFill="1" applyBorder="1"/>
    <xf numFmtId="164" fontId="2" fillId="2" borderId="9" xfId="0" applyNumberFormat="1" applyFont="1" applyFill="1" applyBorder="1"/>
    <xf numFmtId="164" fontId="5" fillId="2" borderId="12" xfId="0" applyNumberFormat="1" applyFont="1" applyFill="1" applyBorder="1"/>
    <xf numFmtId="0" fontId="5" fillId="2" borderId="12" xfId="0" applyFont="1" applyFill="1" applyBorder="1"/>
    <xf numFmtId="164" fontId="8" fillId="2" borderId="12" xfId="0" applyNumberFormat="1" applyFont="1" applyFill="1" applyBorder="1"/>
    <xf numFmtId="49" fontId="2" fillId="2" borderId="1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0" xfId="0" applyFill="1"/>
    <xf numFmtId="0" fontId="2" fillId="2" borderId="12" xfId="0" applyFont="1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49" fontId="2" fillId="2" borderId="1" xfId="0" applyNumberFormat="1" applyFont="1" applyFill="1" applyBorder="1" applyAlignment="1">
      <alignment wrapText="1"/>
    </xf>
    <xf numFmtId="164" fontId="2" fillId="0" borderId="12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0" fontId="0" fillId="0" borderId="0" xfId="0" applyFill="1"/>
    <xf numFmtId="164" fontId="5" fillId="0" borderId="12" xfId="0" applyNumberFormat="1" applyFont="1" applyFill="1" applyBorder="1"/>
    <xf numFmtId="0" fontId="2" fillId="0" borderId="12" xfId="0" applyFont="1" applyFill="1" applyBorder="1"/>
    <xf numFmtId="0" fontId="5" fillId="2" borderId="9" xfId="0" applyFont="1" applyFill="1" applyBorder="1" applyAlignment="1">
      <alignment wrapText="1"/>
    </xf>
    <xf numFmtId="164" fontId="5" fillId="2" borderId="9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164" fontId="5" fillId="2" borderId="9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wrapText="1"/>
    </xf>
    <xf numFmtId="164" fontId="2" fillId="0" borderId="6" xfId="0" applyNumberFormat="1" applyFont="1" applyFill="1" applyBorder="1" applyAlignment="1">
      <alignment wrapText="1"/>
    </xf>
    <xf numFmtId="164" fontId="2" fillId="0" borderId="9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6" xfId="0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49" fontId="0" fillId="2" borderId="7" xfId="0" applyNumberFormat="1" applyFill="1" applyBorder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49" fontId="0" fillId="2" borderId="6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15" xfId="0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9" xfId="0" applyFill="1" applyBorder="1" applyAlignment="1">
      <alignment vertical="center" wrapText="1"/>
    </xf>
    <xf numFmtId="0" fontId="1" fillId="2" borderId="10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2" borderId="2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6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4" fontId="5" fillId="0" borderId="6" xfId="0" applyNumberFormat="1" applyFont="1" applyFill="1" applyBorder="1" applyAlignment="1">
      <alignment wrapText="1"/>
    </xf>
    <xf numFmtId="0" fontId="0" fillId="0" borderId="6" xfId="0" applyBorder="1"/>
    <xf numFmtId="0" fontId="0" fillId="0" borderId="9" xfId="0" applyBorder="1"/>
    <xf numFmtId="0" fontId="1" fillId="2" borderId="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1" xfId="0" applyFill="1" applyBorder="1" applyAlignment="1">
      <alignment horizontal="right" wrapText="1"/>
    </xf>
    <xf numFmtId="0" fontId="0" fillId="2" borderId="6" xfId="0" applyFill="1" applyBorder="1" applyAlignment="1">
      <alignment horizontal="right" wrapText="1"/>
    </xf>
    <xf numFmtId="0" fontId="0" fillId="0" borderId="9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"/>
  <sheetViews>
    <sheetView workbookViewId="0">
      <selection activeCell="Q244" sqref="Q244"/>
    </sheetView>
  </sheetViews>
  <sheetFormatPr defaultRowHeight="15"/>
  <cols>
    <col min="1" max="4" width="9.140625" style="13"/>
    <col min="5" max="5" width="13.7109375" style="13" customWidth="1"/>
    <col min="6" max="6" width="10.5703125" style="13" customWidth="1"/>
    <col min="7" max="7" width="13" style="13" customWidth="1"/>
    <col min="8" max="8" width="12.28515625" style="13" customWidth="1"/>
    <col min="9" max="9" width="13.5703125" style="13" customWidth="1"/>
    <col min="10" max="10" width="9.140625" style="13"/>
    <col min="11" max="11" width="16.140625" style="13" customWidth="1"/>
    <col min="12" max="14" width="9.140625" style="13" hidden="1" customWidth="1"/>
    <col min="15" max="16384" width="9.140625" style="13"/>
  </cols>
  <sheetData>
    <row r="1" spans="1:14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4" ht="30.75" customHeight="1">
      <c r="A2" s="115" t="s">
        <v>115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16"/>
      <c r="N2" s="116"/>
    </row>
    <row r="3" spans="1:14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4" ht="3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4">
      <c r="A5" s="118" t="s">
        <v>1</v>
      </c>
      <c r="B5" s="121" t="s">
        <v>2</v>
      </c>
      <c r="C5" s="97"/>
      <c r="D5" s="118" t="s">
        <v>3</v>
      </c>
      <c r="E5" s="125" t="s">
        <v>4</v>
      </c>
      <c r="F5" s="126"/>
      <c r="G5" s="126"/>
      <c r="H5" s="126"/>
      <c r="I5" s="126"/>
      <c r="J5" s="126"/>
      <c r="K5" s="127" t="s">
        <v>5</v>
      </c>
    </row>
    <row r="6" spans="1:14">
      <c r="A6" s="119"/>
      <c r="B6" s="122"/>
      <c r="C6" s="99"/>
      <c r="D6" s="119"/>
      <c r="E6" s="129" t="s">
        <v>6</v>
      </c>
      <c r="F6" s="108" t="s">
        <v>7</v>
      </c>
      <c r="G6" s="109"/>
      <c r="H6" s="109"/>
      <c r="I6" s="109"/>
      <c r="J6" s="109"/>
      <c r="K6" s="85"/>
    </row>
    <row r="7" spans="1:14" ht="45">
      <c r="A7" s="120"/>
      <c r="B7" s="123"/>
      <c r="C7" s="124"/>
      <c r="D7" s="120"/>
      <c r="E7" s="130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28"/>
    </row>
    <row r="8" spans="1:14" ht="11.25" customHeight="1">
      <c r="A8" s="14">
        <v>1</v>
      </c>
      <c r="B8" s="108">
        <v>2</v>
      </c>
      <c r="C8" s="110"/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</row>
    <row r="9" spans="1:14" ht="18.75">
      <c r="A9" s="111" t="s">
        <v>13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</row>
    <row r="10" spans="1:14">
      <c r="A10" s="57" t="s">
        <v>14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4" ht="51.75" customHeight="1">
      <c r="A11" s="41">
        <v>1</v>
      </c>
      <c r="B11" s="86" t="s">
        <v>15</v>
      </c>
      <c r="C11" s="87"/>
      <c r="D11" s="1">
        <v>2022</v>
      </c>
      <c r="E11" s="2">
        <v>521.5</v>
      </c>
      <c r="F11" s="2">
        <v>0</v>
      </c>
      <c r="G11" s="2">
        <v>0</v>
      </c>
      <c r="H11" s="2">
        <v>0</v>
      </c>
      <c r="I11" s="2">
        <v>521.5</v>
      </c>
      <c r="J11" s="2">
        <v>0</v>
      </c>
      <c r="K11" s="82" t="s">
        <v>16</v>
      </c>
    </row>
    <row r="12" spans="1:14">
      <c r="A12" s="85"/>
      <c r="B12" s="88"/>
      <c r="C12" s="89"/>
      <c r="D12" s="68">
        <v>2023</v>
      </c>
      <c r="E12" s="71">
        <f>H12+I12</f>
        <v>540.9</v>
      </c>
      <c r="F12" s="71">
        <v>0</v>
      </c>
      <c r="G12" s="71">
        <v>0</v>
      </c>
      <c r="H12" s="71">
        <v>214.5</v>
      </c>
      <c r="I12" s="74">
        <v>326.39999999999998</v>
      </c>
      <c r="J12" s="71">
        <v>0</v>
      </c>
      <c r="K12" s="69"/>
    </row>
    <row r="13" spans="1:14" ht="33.75" customHeight="1">
      <c r="A13" s="85"/>
      <c r="B13" s="88"/>
      <c r="C13" s="89"/>
      <c r="D13" s="69"/>
      <c r="E13" s="72"/>
      <c r="F13" s="72"/>
      <c r="G13" s="72"/>
      <c r="H13" s="72"/>
      <c r="I13" s="75"/>
      <c r="J13" s="72"/>
      <c r="K13" s="69"/>
    </row>
    <row r="14" spans="1:14" ht="33" customHeight="1">
      <c r="A14" s="85"/>
      <c r="B14" s="90"/>
      <c r="C14" s="91"/>
      <c r="D14" s="69"/>
      <c r="E14" s="72"/>
      <c r="F14" s="72"/>
      <c r="G14" s="72"/>
      <c r="H14" s="72"/>
      <c r="I14" s="75"/>
      <c r="J14" s="72"/>
      <c r="K14" s="83"/>
    </row>
    <row r="15" spans="1:14" ht="33.75" hidden="1" customHeight="1">
      <c r="A15" s="43"/>
      <c r="B15" s="92"/>
      <c r="C15" s="93"/>
      <c r="D15" s="70"/>
      <c r="E15" s="73"/>
      <c r="F15" s="73"/>
      <c r="G15" s="73"/>
      <c r="H15" s="73"/>
      <c r="I15" s="76"/>
      <c r="J15" s="73"/>
      <c r="K15" s="84"/>
    </row>
    <row r="16" spans="1:14" ht="28.5" customHeight="1">
      <c r="A16" s="41">
        <v>2</v>
      </c>
      <c r="B16" s="60" t="s">
        <v>17</v>
      </c>
      <c r="C16" s="61"/>
      <c r="D16" s="1">
        <v>2022</v>
      </c>
      <c r="E16" s="2">
        <f>F16+G16+H16+I16+J16</f>
        <v>1645.9158</v>
      </c>
      <c r="F16" s="2">
        <v>0</v>
      </c>
      <c r="G16" s="2">
        <v>500</v>
      </c>
      <c r="H16" s="2">
        <v>942.73874999999998</v>
      </c>
      <c r="I16" s="2">
        <v>203.17705000000001</v>
      </c>
      <c r="J16" s="2">
        <v>0</v>
      </c>
      <c r="K16" s="78" t="s">
        <v>16</v>
      </c>
    </row>
    <row r="17" spans="1:11">
      <c r="A17" s="85"/>
      <c r="B17" s="62"/>
      <c r="C17" s="63"/>
      <c r="D17" s="41">
        <v>2023</v>
      </c>
      <c r="E17" s="77">
        <f t="shared" ref="E17" si="0">F17+G17+H17+I17+J17</f>
        <v>1731.4707800000001</v>
      </c>
      <c r="F17" s="46">
        <v>0</v>
      </c>
      <c r="G17" s="46">
        <v>500</v>
      </c>
      <c r="H17" s="46">
        <v>1109.9266500000001</v>
      </c>
      <c r="I17" s="65">
        <v>121.54413</v>
      </c>
      <c r="J17" s="46">
        <v>0</v>
      </c>
      <c r="K17" s="79"/>
    </row>
    <row r="18" spans="1:11" ht="15" customHeight="1">
      <c r="A18" s="85"/>
      <c r="B18" s="62"/>
      <c r="C18" s="63"/>
      <c r="D18" s="52"/>
      <c r="E18" s="42"/>
      <c r="F18" s="47"/>
      <c r="G18" s="47"/>
      <c r="H18" s="47"/>
      <c r="I18" s="66"/>
      <c r="J18" s="42"/>
      <c r="K18" s="79"/>
    </row>
    <row r="19" spans="1:11" ht="8.25" hidden="1" customHeight="1">
      <c r="A19" s="85"/>
      <c r="B19" s="64"/>
      <c r="C19" s="63"/>
      <c r="D19" s="52"/>
      <c r="E19" s="42"/>
      <c r="F19" s="47"/>
      <c r="G19" s="47"/>
      <c r="H19" s="47"/>
      <c r="I19" s="66"/>
      <c r="J19" s="42"/>
      <c r="K19" s="80"/>
    </row>
    <row r="20" spans="1:11" ht="4.5" hidden="1" customHeight="1">
      <c r="A20" s="43"/>
      <c r="B20" s="39"/>
      <c r="C20" s="40"/>
      <c r="D20" s="53"/>
      <c r="E20" s="43"/>
      <c r="F20" s="48"/>
      <c r="G20" s="48"/>
      <c r="H20" s="48"/>
      <c r="I20" s="67"/>
      <c r="J20" s="43"/>
      <c r="K20" s="81"/>
    </row>
    <row r="21" spans="1:11">
      <c r="A21" s="104" t="s">
        <v>18</v>
      </c>
      <c r="B21" s="105"/>
      <c r="C21" s="34"/>
      <c r="D21" s="1">
        <v>2022</v>
      </c>
      <c r="E21" s="2">
        <f t="shared" ref="E21:J21" si="1">E22+E23</f>
        <v>526.31579999999997</v>
      </c>
      <c r="F21" s="2">
        <f t="shared" si="1"/>
        <v>0</v>
      </c>
      <c r="G21" s="2">
        <f t="shared" si="1"/>
        <v>500</v>
      </c>
      <c r="H21" s="2">
        <f t="shared" si="1"/>
        <v>0</v>
      </c>
      <c r="I21" s="2">
        <f t="shared" si="1"/>
        <v>26.315799999999999</v>
      </c>
      <c r="J21" s="2">
        <f t="shared" si="1"/>
        <v>0</v>
      </c>
      <c r="K21" s="3"/>
    </row>
    <row r="22" spans="1:11" ht="26.25" customHeight="1">
      <c r="A22" s="4" t="s">
        <v>19</v>
      </c>
      <c r="B22" s="106" t="s">
        <v>20</v>
      </c>
      <c r="C22" s="107"/>
      <c r="D22" s="1">
        <v>2022</v>
      </c>
      <c r="E22" s="2">
        <f t="shared" ref="E22:E36" si="2">F22+G22+H22+I22+J22</f>
        <v>185.1908</v>
      </c>
      <c r="F22" s="2">
        <v>0</v>
      </c>
      <c r="G22" s="2">
        <v>175.93125000000001</v>
      </c>
      <c r="H22" s="2">
        <v>0</v>
      </c>
      <c r="I22" s="2">
        <v>9.2595500000000008</v>
      </c>
      <c r="J22" s="5">
        <v>0</v>
      </c>
      <c r="K22" s="82" t="s">
        <v>16</v>
      </c>
    </row>
    <row r="23" spans="1:11" ht="24.75" customHeight="1">
      <c r="A23" s="4" t="s">
        <v>21</v>
      </c>
      <c r="B23" s="106" t="s">
        <v>22</v>
      </c>
      <c r="C23" s="107"/>
      <c r="D23" s="1">
        <v>2022</v>
      </c>
      <c r="E23" s="2">
        <f t="shared" si="2"/>
        <v>341.125</v>
      </c>
      <c r="F23" s="2">
        <v>0</v>
      </c>
      <c r="G23" s="2">
        <v>324.06875000000002</v>
      </c>
      <c r="H23" s="2">
        <v>0</v>
      </c>
      <c r="I23" s="2">
        <v>17.056249999999999</v>
      </c>
      <c r="J23" s="5">
        <v>0</v>
      </c>
      <c r="K23" s="103"/>
    </row>
    <row r="24" spans="1:11" ht="15.75" customHeight="1">
      <c r="A24" s="4" t="s">
        <v>84</v>
      </c>
      <c r="B24" s="106" t="s">
        <v>85</v>
      </c>
      <c r="C24" s="107"/>
      <c r="D24" s="1">
        <v>2023</v>
      </c>
      <c r="E24" s="25">
        <f t="shared" ref="E24:E26" si="3">F24+G24+H24+I24+J24</f>
        <v>526.31578999999999</v>
      </c>
      <c r="F24" s="2">
        <v>0</v>
      </c>
      <c r="G24" s="2">
        <v>500</v>
      </c>
      <c r="H24" s="2">
        <v>0</v>
      </c>
      <c r="I24" s="2">
        <v>26.31579</v>
      </c>
      <c r="J24" s="5">
        <v>0</v>
      </c>
      <c r="K24" s="140"/>
    </row>
    <row r="25" spans="1:11" ht="27.75" customHeight="1">
      <c r="A25" s="41">
        <v>3</v>
      </c>
      <c r="B25" s="160" t="s">
        <v>94</v>
      </c>
      <c r="C25" s="161"/>
      <c r="D25" s="1">
        <v>2022</v>
      </c>
      <c r="E25" s="2">
        <f t="shared" si="3"/>
        <v>389.8</v>
      </c>
      <c r="F25" s="2">
        <v>0</v>
      </c>
      <c r="G25" s="2">
        <v>194.9</v>
      </c>
      <c r="H25" s="2">
        <v>194.9</v>
      </c>
      <c r="I25" s="2">
        <v>0</v>
      </c>
      <c r="J25" s="2">
        <v>0</v>
      </c>
      <c r="K25" s="82" t="s">
        <v>16</v>
      </c>
    </row>
    <row r="26" spans="1:11">
      <c r="A26" s="85"/>
      <c r="B26" s="162"/>
      <c r="C26" s="163"/>
      <c r="D26" s="41">
        <v>2023</v>
      </c>
      <c r="E26" s="65">
        <f t="shared" si="3"/>
        <v>436.6</v>
      </c>
      <c r="F26" s="46">
        <v>0</v>
      </c>
      <c r="G26" s="46">
        <v>218.3</v>
      </c>
      <c r="H26" s="46">
        <v>218.3</v>
      </c>
      <c r="I26" s="46">
        <v>0</v>
      </c>
      <c r="J26" s="46">
        <v>0</v>
      </c>
      <c r="K26" s="103"/>
    </row>
    <row r="27" spans="1:11" ht="4.5" customHeight="1">
      <c r="A27" s="85"/>
      <c r="B27" s="162"/>
      <c r="C27" s="163"/>
      <c r="D27" s="52"/>
      <c r="E27" s="66"/>
      <c r="F27" s="47"/>
      <c r="G27" s="47"/>
      <c r="H27" s="47"/>
      <c r="I27" s="47"/>
      <c r="J27" s="47"/>
      <c r="K27" s="103"/>
    </row>
    <row r="28" spans="1:11" ht="8.25" customHeight="1">
      <c r="A28" s="85"/>
      <c r="B28" s="164"/>
      <c r="C28" s="163"/>
      <c r="D28" s="52"/>
      <c r="E28" s="66"/>
      <c r="F28" s="47"/>
      <c r="G28" s="47"/>
      <c r="H28" s="47"/>
      <c r="I28" s="47"/>
      <c r="J28" s="47"/>
      <c r="K28" s="83"/>
    </row>
    <row r="29" spans="1:11" ht="18" hidden="1" customHeight="1">
      <c r="A29" s="43"/>
      <c r="B29" s="165"/>
      <c r="C29" s="166"/>
      <c r="D29" s="53"/>
      <c r="E29" s="67"/>
      <c r="F29" s="48"/>
      <c r="G29" s="48"/>
      <c r="H29" s="48"/>
      <c r="I29" s="48"/>
      <c r="J29" s="48"/>
      <c r="K29" s="84"/>
    </row>
    <row r="30" spans="1:11" ht="26.25" customHeight="1">
      <c r="A30" s="41">
        <v>4</v>
      </c>
      <c r="B30" s="160" t="s">
        <v>23</v>
      </c>
      <c r="C30" s="161"/>
      <c r="D30" s="1">
        <v>2022</v>
      </c>
      <c r="E30" s="2">
        <f t="shared" si="2"/>
        <v>22.8</v>
      </c>
      <c r="F30" s="2">
        <v>0</v>
      </c>
      <c r="G30" s="2">
        <v>0</v>
      </c>
      <c r="H30" s="2">
        <v>0</v>
      </c>
      <c r="I30" s="2">
        <v>22.8</v>
      </c>
      <c r="J30" s="2">
        <v>0</v>
      </c>
      <c r="K30" s="82" t="s">
        <v>16</v>
      </c>
    </row>
    <row r="31" spans="1:11">
      <c r="A31" s="85"/>
      <c r="B31" s="162"/>
      <c r="C31" s="163"/>
      <c r="D31" s="41">
        <v>2023</v>
      </c>
      <c r="E31" s="65">
        <f>H31+I31</f>
        <v>42.231850000000001</v>
      </c>
      <c r="F31" s="46">
        <v>0</v>
      </c>
      <c r="G31" s="46">
        <v>0</v>
      </c>
      <c r="H31" s="46">
        <v>30</v>
      </c>
      <c r="I31" s="65">
        <v>12.23185</v>
      </c>
      <c r="J31" s="46">
        <v>0</v>
      </c>
      <c r="K31" s="103"/>
    </row>
    <row r="32" spans="1:11" ht="10.5" customHeight="1">
      <c r="A32" s="85"/>
      <c r="B32" s="162"/>
      <c r="C32" s="163"/>
      <c r="D32" s="52"/>
      <c r="E32" s="66"/>
      <c r="F32" s="47"/>
      <c r="G32" s="47"/>
      <c r="H32" s="47"/>
      <c r="I32" s="66"/>
      <c r="J32" s="47"/>
      <c r="K32" s="103"/>
    </row>
    <row r="33" spans="1:11" ht="14.25" hidden="1" customHeight="1">
      <c r="A33" s="85"/>
      <c r="B33" s="164"/>
      <c r="C33" s="163"/>
      <c r="D33" s="52"/>
      <c r="E33" s="66"/>
      <c r="F33" s="47"/>
      <c r="G33" s="47"/>
      <c r="H33" s="47"/>
      <c r="I33" s="66"/>
      <c r="J33" s="47"/>
      <c r="K33" s="83"/>
    </row>
    <row r="34" spans="1:11" ht="21" hidden="1" customHeight="1">
      <c r="A34" s="43"/>
      <c r="B34" s="165"/>
      <c r="C34" s="166"/>
      <c r="D34" s="53"/>
      <c r="E34" s="67"/>
      <c r="F34" s="48"/>
      <c r="G34" s="48"/>
      <c r="H34" s="48"/>
      <c r="I34" s="67"/>
      <c r="J34" s="48"/>
      <c r="K34" s="84"/>
    </row>
    <row r="35" spans="1:11" ht="24" customHeight="1">
      <c r="A35" s="41">
        <v>5</v>
      </c>
      <c r="B35" s="155" t="s">
        <v>24</v>
      </c>
      <c r="C35" s="137"/>
      <c r="D35" s="1">
        <v>2022</v>
      </c>
      <c r="E35" s="2">
        <f t="shared" si="2"/>
        <v>2</v>
      </c>
      <c r="F35" s="2">
        <v>0</v>
      </c>
      <c r="G35" s="2">
        <v>0</v>
      </c>
      <c r="H35" s="2">
        <v>0</v>
      </c>
      <c r="I35" s="2">
        <v>2</v>
      </c>
      <c r="J35" s="2">
        <v>0</v>
      </c>
      <c r="K35" s="82" t="s">
        <v>16</v>
      </c>
    </row>
    <row r="36" spans="1:11">
      <c r="A36" s="85"/>
      <c r="B36" s="156"/>
      <c r="C36" s="91"/>
      <c r="D36" s="41">
        <v>2023</v>
      </c>
      <c r="E36" s="46">
        <f t="shared" si="2"/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103"/>
    </row>
    <row r="37" spans="1:11" ht="10.5" customHeight="1">
      <c r="A37" s="85"/>
      <c r="B37" s="156"/>
      <c r="C37" s="91"/>
      <c r="D37" s="52"/>
      <c r="E37" s="47"/>
      <c r="F37" s="47"/>
      <c r="G37" s="47"/>
      <c r="H37" s="47"/>
      <c r="I37" s="47"/>
      <c r="J37" s="42"/>
      <c r="K37" s="103"/>
    </row>
    <row r="38" spans="1:11" ht="9.75" hidden="1" customHeight="1">
      <c r="A38" s="42"/>
      <c r="B38" s="90"/>
      <c r="C38" s="91"/>
      <c r="D38" s="52"/>
      <c r="E38" s="47"/>
      <c r="F38" s="47"/>
      <c r="G38" s="47"/>
      <c r="H38" s="47"/>
      <c r="I38" s="47"/>
      <c r="J38" s="42"/>
      <c r="K38" s="83"/>
    </row>
    <row r="39" spans="1:11" ht="18.75" hidden="1" customHeight="1">
      <c r="A39" s="43"/>
      <c r="B39" s="92"/>
      <c r="C39" s="93"/>
      <c r="D39" s="53"/>
      <c r="E39" s="48"/>
      <c r="F39" s="48"/>
      <c r="G39" s="48"/>
      <c r="H39" s="48"/>
      <c r="I39" s="48"/>
      <c r="J39" s="43"/>
      <c r="K39" s="84"/>
    </row>
    <row r="40" spans="1:11">
      <c r="A40" s="104" t="s">
        <v>18</v>
      </c>
      <c r="B40" s="105"/>
      <c r="C40" s="34"/>
      <c r="D40" s="1"/>
      <c r="E40" s="2"/>
      <c r="F40" s="2"/>
      <c r="G40" s="2"/>
      <c r="H40" s="2"/>
      <c r="I40" s="2"/>
      <c r="J40" s="2"/>
      <c r="K40" s="3"/>
    </row>
    <row r="41" spans="1:11" ht="38.25" customHeight="1">
      <c r="A41" s="9" t="s">
        <v>25</v>
      </c>
      <c r="B41" s="106" t="s">
        <v>26</v>
      </c>
      <c r="C41" s="107"/>
      <c r="D41" s="1">
        <v>2022</v>
      </c>
      <c r="E41" s="2">
        <v>3</v>
      </c>
      <c r="F41" s="2">
        <v>0</v>
      </c>
      <c r="G41" s="2">
        <v>0</v>
      </c>
      <c r="H41" s="2">
        <v>0</v>
      </c>
      <c r="I41" s="2">
        <v>3</v>
      </c>
      <c r="J41" s="5">
        <v>0</v>
      </c>
      <c r="K41" s="68" t="s">
        <v>16</v>
      </c>
    </row>
    <row r="42" spans="1:11" ht="38.25" customHeight="1">
      <c r="A42" s="9" t="s">
        <v>86</v>
      </c>
      <c r="B42" s="106" t="s">
        <v>26</v>
      </c>
      <c r="C42" s="107"/>
      <c r="D42" s="1">
        <v>2023</v>
      </c>
      <c r="E42" s="2">
        <f>I42</f>
        <v>0</v>
      </c>
      <c r="F42" s="2">
        <v>0</v>
      </c>
      <c r="G42" s="2">
        <v>0</v>
      </c>
      <c r="H42" s="2">
        <v>0</v>
      </c>
      <c r="I42" s="2">
        <v>0</v>
      </c>
      <c r="J42" s="5">
        <v>0</v>
      </c>
      <c r="K42" s="69"/>
    </row>
    <row r="43" spans="1:11" ht="38.25" hidden="1" customHeight="1">
      <c r="A43" s="9" t="s">
        <v>95</v>
      </c>
      <c r="B43" s="106" t="s">
        <v>26</v>
      </c>
      <c r="C43" s="107"/>
      <c r="D43" s="1">
        <v>2024</v>
      </c>
      <c r="E43" s="2">
        <v>0</v>
      </c>
      <c r="F43" s="2">
        <v>0</v>
      </c>
      <c r="G43" s="2">
        <v>0</v>
      </c>
      <c r="H43" s="2">
        <v>0</v>
      </c>
      <c r="I43" s="2">
        <v>2.1</v>
      </c>
      <c r="J43" s="5">
        <v>0</v>
      </c>
      <c r="K43" s="84"/>
    </row>
    <row r="44" spans="1:11">
      <c r="A44" s="32" t="s">
        <v>27</v>
      </c>
      <c r="B44" s="33"/>
      <c r="C44" s="34"/>
      <c r="D44" s="1"/>
      <c r="E44" s="6">
        <f>E45+E46</f>
        <v>5333.2184299999999</v>
      </c>
      <c r="F44" s="6">
        <f t="shared" ref="F44:J44" si="4">F45+F46+F47</f>
        <v>0</v>
      </c>
      <c r="G44" s="6">
        <f>G45+G46</f>
        <v>1413.1999999999998</v>
      </c>
      <c r="H44" s="6">
        <f>H45+H46</f>
        <v>2710.3654000000001</v>
      </c>
      <c r="I44" s="6">
        <f>I45+I46</f>
        <v>1209.6530299999999</v>
      </c>
      <c r="J44" s="6">
        <f t="shared" si="4"/>
        <v>0</v>
      </c>
      <c r="K44" s="68" t="s">
        <v>16</v>
      </c>
    </row>
    <row r="45" spans="1:11" ht="21.75" customHeight="1">
      <c r="A45" s="135" t="s">
        <v>28</v>
      </c>
      <c r="B45" s="136"/>
      <c r="C45" s="137"/>
      <c r="D45" s="7">
        <v>2022</v>
      </c>
      <c r="E45" s="6">
        <f>E11+E16+E25+E30+E35</f>
        <v>2582.0158000000001</v>
      </c>
      <c r="F45" s="6">
        <f>F11+F16+F30+F35</f>
        <v>0</v>
      </c>
      <c r="G45" s="6">
        <f>G16+G25</f>
        <v>694.9</v>
      </c>
      <c r="H45" s="6">
        <f>H16+H25</f>
        <v>1137.6387500000001</v>
      </c>
      <c r="I45" s="6">
        <f>I11+I16+I30+I35</f>
        <v>749.47704999999996</v>
      </c>
      <c r="J45" s="6">
        <v>0</v>
      </c>
      <c r="K45" s="69"/>
    </row>
    <row r="46" spans="1:11">
      <c r="A46" s="138"/>
      <c r="B46" s="139"/>
      <c r="C46" s="91"/>
      <c r="D46" s="49">
        <v>2023</v>
      </c>
      <c r="E46" s="54">
        <f>G46+H46+I46</f>
        <v>2751.2026299999998</v>
      </c>
      <c r="F46" s="54">
        <v>0</v>
      </c>
      <c r="G46" s="54">
        <f>G17+G26</f>
        <v>718.3</v>
      </c>
      <c r="H46" s="54">
        <f>H17+H12+H26+H31</f>
        <v>1572.7266500000001</v>
      </c>
      <c r="I46" s="54">
        <f>I12+I17+I31</f>
        <v>460.17597999999998</v>
      </c>
      <c r="J46" s="54">
        <v>0</v>
      </c>
      <c r="K46" s="69"/>
    </row>
    <row r="47" spans="1:11" ht="9.75" customHeight="1">
      <c r="A47" s="141"/>
      <c r="B47" s="142"/>
      <c r="C47" s="143"/>
      <c r="D47" s="51"/>
      <c r="E47" s="56"/>
      <c r="F47" s="56"/>
      <c r="G47" s="56"/>
      <c r="H47" s="56"/>
      <c r="I47" s="56"/>
      <c r="J47" s="56"/>
      <c r="K47" s="69"/>
    </row>
    <row r="48" spans="1:11" ht="1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9"/>
    </row>
    <row r="49" spans="1:11" ht="84.75" customHeight="1">
      <c r="A49" s="41">
        <v>1</v>
      </c>
      <c r="B49" s="155" t="s">
        <v>30</v>
      </c>
      <c r="C49" s="137"/>
      <c r="D49" s="21">
        <v>2022</v>
      </c>
      <c r="E49" s="22">
        <f>F49+G49+H49+I49+J49</f>
        <v>33.799999999999997</v>
      </c>
      <c r="F49" s="22">
        <v>0</v>
      </c>
      <c r="G49" s="22">
        <v>0</v>
      </c>
      <c r="H49" s="22">
        <v>0</v>
      </c>
      <c r="I49" s="22">
        <v>33.799999999999997</v>
      </c>
      <c r="J49" s="22">
        <v>0</v>
      </c>
      <c r="K49" s="118" t="s">
        <v>16</v>
      </c>
    </row>
    <row r="50" spans="1:11">
      <c r="A50" s="85"/>
      <c r="B50" s="156"/>
      <c r="C50" s="91"/>
      <c r="D50" s="68">
        <v>2023</v>
      </c>
      <c r="E50" s="71">
        <f>I50</f>
        <v>37.8292</v>
      </c>
      <c r="F50" s="71">
        <v>0</v>
      </c>
      <c r="G50" s="71">
        <v>0</v>
      </c>
      <c r="H50" s="71">
        <v>0</v>
      </c>
      <c r="I50" s="71">
        <v>37.8292</v>
      </c>
      <c r="J50" s="71">
        <v>0</v>
      </c>
      <c r="K50" s="157"/>
    </row>
    <row r="51" spans="1:11" ht="21.75" customHeight="1">
      <c r="A51" s="85"/>
      <c r="B51" s="156"/>
      <c r="C51" s="91"/>
      <c r="D51" s="69"/>
      <c r="E51" s="72"/>
      <c r="F51" s="72"/>
      <c r="G51" s="72"/>
      <c r="H51" s="159"/>
      <c r="I51" s="72"/>
      <c r="J51" s="159"/>
      <c r="K51" s="157"/>
    </row>
    <row r="52" spans="1:11" ht="33.75" customHeight="1">
      <c r="A52" s="42"/>
      <c r="B52" s="90"/>
      <c r="C52" s="91"/>
      <c r="D52" s="69"/>
      <c r="E52" s="72"/>
      <c r="F52" s="72"/>
      <c r="G52" s="72"/>
      <c r="H52" s="159"/>
      <c r="I52" s="72"/>
      <c r="J52" s="159"/>
      <c r="K52" s="119"/>
    </row>
    <row r="53" spans="1:11" ht="6.75" hidden="1" customHeight="1">
      <c r="A53" s="43"/>
      <c r="B53" s="92"/>
      <c r="C53" s="93"/>
      <c r="D53" s="70"/>
      <c r="E53" s="73"/>
      <c r="F53" s="73"/>
      <c r="G53" s="73"/>
      <c r="H53" s="84"/>
      <c r="I53" s="73"/>
      <c r="J53" s="84"/>
      <c r="K53" s="158"/>
    </row>
    <row r="54" spans="1:11">
      <c r="A54" s="32" t="s">
        <v>27</v>
      </c>
      <c r="B54" s="33"/>
      <c r="C54" s="34"/>
      <c r="D54" s="1"/>
      <c r="E54" s="6">
        <f>E55+E56+E57+E58+E59</f>
        <v>71.629199999999997</v>
      </c>
      <c r="F54" s="6">
        <f t="shared" ref="F54:J54" si="5">F55+F56+F57</f>
        <v>0</v>
      </c>
      <c r="G54" s="6">
        <f t="shared" si="5"/>
        <v>0</v>
      </c>
      <c r="H54" s="6">
        <f t="shared" si="5"/>
        <v>0</v>
      </c>
      <c r="I54" s="6">
        <f>I55+I56+I57+I58+I59</f>
        <v>71.629199999999997</v>
      </c>
      <c r="J54" s="6">
        <f t="shared" si="5"/>
        <v>0</v>
      </c>
      <c r="K54" s="41" t="s">
        <v>16</v>
      </c>
    </row>
    <row r="55" spans="1:11" ht="22.5" customHeight="1">
      <c r="A55" s="135" t="s">
        <v>28</v>
      </c>
      <c r="B55" s="136"/>
      <c r="C55" s="137"/>
      <c r="D55" s="7">
        <v>2022</v>
      </c>
      <c r="E55" s="6">
        <f>F55+G55+H55+I55+J55</f>
        <v>33.799999999999997</v>
      </c>
      <c r="F55" s="6">
        <v>0</v>
      </c>
      <c r="G55" s="6">
        <v>0</v>
      </c>
      <c r="H55" s="6">
        <v>0</v>
      </c>
      <c r="I55" s="6">
        <f>I49</f>
        <v>33.799999999999997</v>
      </c>
      <c r="J55" s="6">
        <v>0</v>
      </c>
      <c r="K55" s="52"/>
    </row>
    <row r="56" spans="1:11">
      <c r="A56" s="138"/>
      <c r="B56" s="139"/>
      <c r="C56" s="91"/>
      <c r="D56" s="49">
        <v>2023</v>
      </c>
      <c r="E56" s="54">
        <f>F56+G56+H56+I56+J56</f>
        <v>37.8292</v>
      </c>
      <c r="F56" s="54">
        <v>0</v>
      </c>
      <c r="G56" s="54">
        <v>0</v>
      </c>
      <c r="H56" s="54">
        <v>0</v>
      </c>
      <c r="I56" s="54">
        <f>I50</f>
        <v>37.8292</v>
      </c>
      <c r="J56" s="54">
        <v>0</v>
      </c>
      <c r="K56" s="52"/>
    </row>
    <row r="57" spans="1:11" ht="9" customHeight="1">
      <c r="A57" s="138"/>
      <c r="B57" s="139"/>
      <c r="C57" s="91"/>
      <c r="D57" s="50"/>
      <c r="E57" s="55"/>
      <c r="F57" s="55"/>
      <c r="G57" s="55"/>
      <c r="H57" s="55"/>
      <c r="I57" s="55"/>
      <c r="J57" s="55"/>
      <c r="K57" s="52"/>
    </row>
    <row r="58" spans="1:11" ht="0.75" hidden="1" customHeight="1">
      <c r="A58" s="90"/>
      <c r="B58" s="133"/>
      <c r="C58" s="91"/>
      <c r="D58" s="50"/>
      <c r="E58" s="55"/>
      <c r="F58" s="55"/>
      <c r="G58" s="55"/>
      <c r="H58" s="55"/>
      <c r="I58" s="55"/>
      <c r="J58" s="55"/>
      <c r="K58" s="52"/>
    </row>
    <row r="59" spans="1:11" hidden="1">
      <c r="A59" s="92"/>
      <c r="B59" s="134"/>
      <c r="C59" s="93"/>
      <c r="D59" s="51"/>
      <c r="E59" s="56"/>
      <c r="F59" s="56"/>
      <c r="G59" s="56"/>
      <c r="H59" s="56"/>
      <c r="I59" s="56"/>
      <c r="J59" s="56"/>
      <c r="K59" s="43"/>
    </row>
    <row r="60" spans="1:11" ht="15" customHeight="1">
      <c r="A60" s="57" t="s">
        <v>31</v>
      </c>
      <c r="B60" s="58"/>
      <c r="C60" s="58"/>
      <c r="D60" s="58"/>
      <c r="E60" s="58"/>
      <c r="F60" s="58"/>
      <c r="G60" s="58"/>
      <c r="H60" s="58"/>
      <c r="I60" s="58"/>
      <c r="J60" s="58"/>
      <c r="K60" s="59"/>
    </row>
    <row r="61" spans="1:11" ht="27.75" customHeight="1">
      <c r="A61" s="131">
        <v>1</v>
      </c>
      <c r="B61" s="121" t="s">
        <v>32</v>
      </c>
      <c r="C61" s="97"/>
      <c r="D61" s="1">
        <v>2022</v>
      </c>
      <c r="E61" s="2">
        <f t="shared" ref="E61:E67" si="6">F61+G61+H61+I61+J61</f>
        <v>543.90134999999998</v>
      </c>
      <c r="F61" s="2">
        <v>0</v>
      </c>
      <c r="G61" s="2">
        <v>0</v>
      </c>
      <c r="H61" s="2">
        <v>0</v>
      </c>
      <c r="I61" s="2">
        <v>543.90134999999998</v>
      </c>
      <c r="J61" s="2">
        <v>0</v>
      </c>
      <c r="K61" s="127" t="s">
        <v>16</v>
      </c>
    </row>
    <row r="62" spans="1:11">
      <c r="A62" s="132"/>
      <c r="B62" s="151"/>
      <c r="C62" s="99"/>
      <c r="D62" s="41">
        <v>2023</v>
      </c>
      <c r="E62" s="46">
        <f t="shared" si="6"/>
        <v>395.02636000000001</v>
      </c>
      <c r="F62" s="46">
        <v>0</v>
      </c>
      <c r="G62" s="46">
        <v>0</v>
      </c>
      <c r="H62" s="46">
        <v>0</v>
      </c>
      <c r="I62" s="46">
        <v>395.02636000000001</v>
      </c>
      <c r="J62" s="46">
        <v>0</v>
      </c>
      <c r="K62" s="144"/>
    </row>
    <row r="63" spans="1:11" ht="21" customHeight="1">
      <c r="A63" s="132"/>
      <c r="B63" s="151"/>
      <c r="C63" s="99"/>
      <c r="D63" s="52"/>
      <c r="E63" s="47"/>
      <c r="F63" s="47"/>
      <c r="G63" s="47"/>
      <c r="H63" s="47"/>
      <c r="I63" s="47"/>
      <c r="J63" s="42"/>
      <c r="K63" s="144"/>
    </row>
    <row r="64" spans="1:11" ht="3" customHeight="1">
      <c r="A64" s="85"/>
      <c r="B64" s="90"/>
      <c r="C64" s="91"/>
      <c r="D64" s="52"/>
      <c r="E64" s="47"/>
      <c r="F64" s="47"/>
      <c r="G64" s="47"/>
      <c r="H64" s="47"/>
      <c r="I64" s="47"/>
      <c r="J64" s="42"/>
      <c r="K64" s="85"/>
    </row>
    <row r="65" spans="1:11" hidden="1">
      <c r="A65" s="43"/>
      <c r="B65" s="92"/>
      <c r="C65" s="93"/>
      <c r="D65" s="53"/>
      <c r="E65" s="48"/>
      <c r="F65" s="48"/>
      <c r="G65" s="48"/>
      <c r="H65" s="48"/>
      <c r="I65" s="48"/>
      <c r="J65" s="43"/>
      <c r="K65" s="43"/>
    </row>
    <row r="66" spans="1:11" ht="26.25" customHeight="1">
      <c r="A66" s="131" t="s">
        <v>33</v>
      </c>
      <c r="B66" s="96" t="s">
        <v>34</v>
      </c>
      <c r="C66" s="97"/>
      <c r="D66" s="1">
        <v>2022</v>
      </c>
      <c r="E66" s="8">
        <f t="shared" si="6"/>
        <v>665.00081999999998</v>
      </c>
      <c r="F66" s="2">
        <v>0</v>
      </c>
      <c r="G66" s="2">
        <v>300.58251999999999</v>
      </c>
      <c r="H66" s="2">
        <v>0</v>
      </c>
      <c r="I66" s="8">
        <v>364.41829999999999</v>
      </c>
      <c r="J66" s="2">
        <v>0</v>
      </c>
      <c r="K66" s="82" t="s">
        <v>16</v>
      </c>
    </row>
    <row r="67" spans="1:11">
      <c r="A67" s="132"/>
      <c r="B67" s="98"/>
      <c r="C67" s="99"/>
      <c r="D67" s="41">
        <v>2023</v>
      </c>
      <c r="E67" s="46">
        <f t="shared" si="6"/>
        <v>1966.6172000000001</v>
      </c>
      <c r="F67" s="46">
        <v>0</v>
      </c>
      <c r="G67" s="46">
        <f>G73+G74</f>
        <v>1374.5172000000002</v>
      </c>
      <c r="H67" s="46">
        <v>0</v>
      </c>
      <c r="I67" s="46">
        <v>592.1</v>
      </c>
      <c r="J67" s="46">
        <v>0</v>
      </c>
      <c r="K67" s="103"/>
    </row>
    <row r="68" spans="1:11" ht="21.75" customHeight="1">
      <c r="A68" s="132"/>
      <c r="B68" s="98"/>
      <c r="C68" s="99"/>
      <c r="D68" s="52"/>
      <c r="E68" s="47"/>
      <c r="F68" s="47"/>
      <c r="G68" s="47"/>
      <c r="H68" s="47"/>
      <c r="I68" s="47"/>
      <c r="J68" s="42"/>
      <c r="K68" s="103"/>
    </row>
    <row r="69" spans="1:11" ht="8.25" customHeight="1">
      <c r="A69" s="85"/>
      <c r="B69" s="133"/>
      <c r="C69" s="91"/>
      <c r="D69" s="52"/>
      <c r="E69" s="47"/>
      <c r="F69" s="47"/>
      <c r="G69" s="47"/>
      <c r="H69" s="47"/>
      <c r="I69" s="47"/>
      <c r="J69" s="42"/>
      <c r="K69" s="85"/>
    </row>
    <row r="70" spans="1:11" hidden="1">
      <c r="A70" s="43"/>
      <c r="B70" s="134"/>
      <c r="C70" s="93"/>
      <c r="D70" s="53"/>
      <c r="E70" s="48"/>
      <c r="F70" s="48"/>
      <c r="G70" s="48"/>
      <c r="H70" s="48"/>
      <c r="I70" s="48"/>
      <c r="J70" s="43"/>
      <c r="K70" s="43"/>
    </row>
    <row r="71" spans="1:11">
      <c r="A71" s="104" t="s">
        <v>18</v>
      </c>
      <c r="B71" s="105"/>
      <c r="C71" s="34"/>
      <c r="D71" s="1"/>
      <c r="E71" s="2"/>
      <c r="F71" s="2"/>
      <c r="G71" s="2"/>
      <c r="H71" s="2"/>
      <c r="I71" s="2"/>
      <c r="J71" s="2"/>
      <c r="K71" s="3"/>
    </row>
    <row r="72" spans="1:11" ht="115.5" customHeight="1">
      <c r="A72" s="4" t="s">
        <v>19</v>
      </c>
      <c r="B72" s="106" t="s">
        <v>35</v>
      </c>
      <c r="C72" s="107"/>
      <c r="D72" s="1">
        <v>2022</v>
      </c>
      <c r="E72" s="2">
        <f>F72+G72+H72+I72+J72</f>
        <v>340.5</v>
      </c>
      <c r="F72" s="2">
        <v>0</v>
      </c>
      <c r="G72" s="2">
        <v>300.58251999999999</v>
      </c>
      <c r="H72" s="2">
        <v>0</v>
      </c>
      <c r="I72" s="2">
        <v>39.917479999999998</v>
      </c>
      <c r="J72" s="5">
        <v>0</v>
      </c>
      <c r="K72" s="10" t="s">
        <v>16</v>
      </c>
    </row>
    <row r="73" spans="1:11" ht="63" customHeight="1">
      <c r="A73" s="4" t="s">
        <v>21</v>
      </c>
      <c r="B73" s="106" t="s">
        <v>87</v>
      </c>
      <c r="C73" s="107"/>
      <c r="D73" s="1">
        <v>2023</v>
      </c>
      <c r="E73" s="2">
        <f>G73+I73</f>
        <v>368.31514000000004</v>
      </c>
      <c r="F73" s="2">
        <v>0</v>
      </c>
      <c r="G73" s="2">
        <v>324.11720000000003</v>
      </c>
      <c r="H73" s="2">
        <v>0</v>
      </c>
      <c r="I73" s="2">
        <v>44.197940000000003</v>
      </c>
      <c r="J73" s="5">
        <v>0</v>
      </c>
      <c r="K73" s="10" t="s">
        <v>16</v>
      </c>
    </row>
    <row r="74" spans="1:11" ht="57.75" customHeight="1">
      <c r="A74" s="4" t="s">
        <v>88</v>
      </c>
      <c r="B74" s="106" t="s">
        <v>89</v>
      </c>
      <c r="C74" s="107"/>
      <c r="D74" s="1">
        <v>2023</v>
      </c>
      <c r="E74" s="2">
        <f>F74+G74+H74+I74+J74</f>
        <v>1200.6370000000002</v>
      </c>
      <c r="F74" s="2">
        <v>0</v>
      </c>
      <c r="G74" s="2">
        <v>1050.4000000000001</v>
      </c>
      <c r="H74" s="2">
        <v>0</v>
      </c>
      <c r="I74" s="2">
        <v>150.23699999999999</v>
      </c>
      <c r="J74" s="5">
        <v>0</v>
      </c>
      <c r="K74" s="10" t="s">
        <v>16</v>
      </c>
    </row>
    <row r="75" spans="1:11">
      <c r="A75" s="32" t="s">
        <v>27</v>
      </c>
      <c r="B75" s="33"/>
      <c r="C75" s="11"/>
      <c r="D75" s="1"/>
      <c r="E75" s="6">
        <f>E76+E77+E78+E79</f>
        <v>3570.5457299999998</v>
      </c>
      <c r="F75" s="6">
        <f t="shared" ref="F75:J75" si="7">F76+F77+F78</f>
        <v>0</v>
      </c>
      <c r="G75" s="6">
        <f>G76+G77+G78+G79</f>
        <v>1675.0997200000002</v>
      </c>
      <c r="H75" s="6">
        <f t="shared" si="7"/>
        <v>0</v>
      </c>
      <c r="I75" s="6">
        <f>I76+I77+I78+I79</f>
        <v>1895.4460099999999</v>
      </c>
      <c r="J75" s="6">
        <f t="shared" si="7"/>
        <v>0</v>
      </c>
      <c r="K75" s="68" t="s">
        <v>16</v>
      </c>
    </row>
    <row r="76" spans="1:11" ht="27" customHeight="1">
      <c r="A76" s="135" t="s">
        <v>28</v>
      </c>
      <c r="B76" s="136"/>
      <c r="C76" s="137"/>
      <c r="D76" s="7">
        <v>2022</v>
      </c>
      <c r="E76" s="6">
        <f>F76+G76+H76+I76+J76</f>
        <v>1208.9021699999998</v>
      </c>
      <c r="F76" s="6">
        <v>0</v>
      </c>
      <c r="G76" s="6">
        <f>G61+G66</f>
        <v>300.58251999999999</v>
      </c>
      <c r="H76" s="6">
        <v>0</v>
      </c>
      <c r="I76" s="6">
        <f>I61+I66</f>
        <v>908.31964999999991</v>
      </c>
      <c r="J76" s="6">
        <v>0</v>
      </c>
      <c r="K76" s="69"/>
    </row>
    <row r="77" spans="1:11">
      <c r="A77" s="138"/>
      <c r="B77" s="139"/>
      <c r="C77" s="91"/>
      <c r="D77" s="49">
        <v>2023</v>
      </c>
      <c r="E77" s="54">
        <f>E62+E67</f>
        <v>2361.64356</v>
      </c>
      <c r="F77" s="54">
        <v>0</v>
      </c>
      <c r="G77" s="54">
        <f>G62+G67</f>
        <v>1374.5172000000002</v>
      </c>
      <c r="H77" s="54">
        <v>0</v>
      </c>
      <c r="I77" s="54">
        <f>I62+I67</f>
        <v>987.12635999999998</v>
      </c>
      <c r="J77" s="54">
        <v>0</v>
      </c>
      <c r="K77" s="69"/>
    </row>
    <row r="78" spans="1:11" ht="6" customHeight="1">
      <c r="A78" s="138"/>
      <c r="B78" s="139"/>
      <c r="C78" s="91"/>
      <c r="D78" s="50"/>
      <c r="E78" s="55"/>
      <c r="F78" s="55"/>
      <c r="G78" s="55"/>
      <c r="H78" s="55"/>
      <c r="I78" s="55"/>
      <c r="J78" s="55"/>
      <c r="K78" s="69"/>
    </row>
    <row r="79" spans="1:11" ht="2.25" hidden="1" customHeight="1">
      <c r="A79" s="90"/>
      <c r="B79" s="133"/>
      <c r="C79" s="91"/>
      <c r="D79" s="50"/>
      <c r="E79" s="55"/>
      <c r="F79" s="55"/>
      <c r="G79" s="55"/>
      <c r="H79" s="55"/>
      <c r="I79" s="55"/>
      <c r="J79" s="55"/>
      <c r="K79" s="69"/>
    </row>
    <row r="80" spans="1:11" hidden="1">
      <c r="A80" s="92"/>
      <c r="B80" s="134"/>
      <c r="C80" s="93"/>
      <c r="D80" s="51"/>
      <c r="E80" s="56"/>
      <c r="F80" s="56"/>
      <c r="G80" s="56"/>
      <c r="H80" s="56"/>
      <c r="I80" s="56"/>
      <c r="J80" s="56"/>
      <c r="K80" s="84"/>
    </row>
    <row r="81" spans="1:11" ht="15" customHeight="1">
      <c r="A81" s="57" t="s">
        <v>36</v>
      </c>
      <c r="B81" s="58"/>
      <c r="C81" s="58"/>
      <c r="D81" s="58"/>
      <c r="E81" s="58"/>
      <c r="F81" s="58"/>
      <c r="G81" s="58"/>
      <c r="H81" s="58"/>
      <c r="I81" s="58"/>
      <c r="J81" s="58"/>
      <c r="K81" s="59"/>
    </row>
    <row r="82" spans="1:11" ht="26.25" customHeight="1">
      <c r="A82" s="94" t="s">
        <v>37</v>
      </c>
      <c r="B82" s="96" t="s">
        <v>38</v>
      </c>
      <c r="C82" s="97"/>
      <c r="D82" s="1">
        <v>2022</v>
      </c>
      <c r="E82" s="2">
        <f t="shared" ref="E82:E83" si="8">F82+G82+H82+I82+J82</f>
        <v>1550.0809999999999</v>
      </c>
      <c r="F82" s="2">
        <v>0</v>
      </c>
      <c r="G82" s="2">
        <v>1363.8688199999999</v>
      </c>
      <c r="H82" s="2">
        <v>0</v>
      </c>
      <c r="I82" s="2">
        <v>186.21217999999999</v>
      </c>
      <c r="J82" s="2">
        <v>0</v>
      </c>
      <c r="K82" s="82" t="s">
        <v>16</v>
      </c>
    </row>
    <row r="83" spans="1:11">
      <c r="A83" s="95"/>
      <c r="B83" s="98"/>
      <c r="C83" s="99"/>
      <c r="D83" s="41">
        <v>2023</v>
      </c>
      <c r="E83" s="46">
        <f t="shared" si="8"/>
        <v>1313.6021900000001</v>
      </c>
      <c r="F83" s="46">
        <v>0</v>
      </c>
      <c r="G83" s="46">
        <v>233.74743000000001</v>
      </c>
      <c r="H83" s="46">
        <v>1037.9000000000001</v>
      </c>
      <c r="I83" s="46">
        <v>41.95476</v>
      </c>
      <c r="J83" s="46">
        <v>0</v>
      </c>
      <c r="K83" s="103"/>
    </row>
    <row r="84" spans="1:11" ht="9.75" customHeight="1">
      <c r="A84" s="95"/>
      <c r="B84" s="98"/>
      <c r="C84" s="99"/>
      <c r="D84" s="52"/>
      <c r="E84" s="47"/>
      <c r="F84" s="47"/>
      <c r="G84" s="47"/>
      <c r="H84" s="47"/>
      <c r="I84" s="47"/>
      <c r="J84" s="42"/>
      <c r="K84" s="103"/>
    </row>
    <row r="85" spans="1:11" hidden="1">
      <c r="A85" s="90"/>
      <c r="B85" s="133"/>
      <c r="C85" s="91"/>
      <c r="D85" s="52"/>
      <c r="E85" s="47"/>
      <c r="F85" s="47"/>
      <c r="G85" s="47"/>
      <c r="H85" s="47"/>
      <c r="I85" s="47"/>
      <c r="J85" s="42"/>
      <c r="K85" s="83"/>
    </row>
    <row r="86" spans="1:11" hidden="1">
      <c r="A86" s="92"/>
      <c r="B86" s="134"/>
      <c r="C86" s="93"/>
      <c r="D86" s="53"/>
      <c r="E86" s="48"/>
      <c r="F86" s="48"/>
      <c r="G86" s="48"/>
      <c r="H86" s="48"/>
      <c r="I86" s="48"/>
      <c r="J86" s="43"/>
      <c r="K86" s="159"/>
    </row>
    <row r="87" spans="1:11">
      <c r="A87" s="104" t="s">
        <v>18</v>
      </c>
      <c r="B87" s="105"/>
      <c r="C87" s="12"/>
      <c r="D87" s="1"/>
      <c r="E87" s="2"/>
      <c r="F87" s="2"/>
      <c r="G87" s="2"/>
      <c r="H87" s="2"/>
      <c r="I87" s="2"/>
      <c r="J87" s="2"/>
      <c r="K87" s="84"/>
    </row>
    <row r="88" spans="1:11" ht="66.75" customHeight="1">
      <c r="A88" s="4" t="s">
        <v>39</v>
      </c>
      <c r="B88" s="106" t="s">
        <v>40</v>
      </c>
      <c r="C88" s="107"/>
      <c r="D88" s="1">
        <v>2022</v>
      </c>
      <c r="E88" s="2">
        <f t="shared" ref="E88:E93" si="9">F88+G88+H88+I88+J88</f>
        <v>350</v>
      </c>
      <c r="F88" s="2">
        <v>0</v>
      </c>
      <c r="G88" s="2">
        <v>308.96881999999999</v>
      </c>
      <c r="H88" s="2">
        <v>0</v>
      </c>
      <c r="I88" s="2">
        <v>41.031179999999999</v>
      </c>
      <c r="J88" s="5">
        <v>0</v>
      </c>
      <c r="K88" s="10" t="s">
        <v>16</v>
      </c>
    </row>
    <row r="89" spans="1:11" ht="138.75" customHeight="1">
      <c r="A89" s="4" t="s">
        <v>41</v>
      </c>
      <c r="B89" s="106" t="s">
        <v>42</v>
      </c>
      <c r="C89" s="107"/>
      <c r="D89" s="1">
        <v>2022</v>
      </c>
      <c r="E89" s="2">
        <f t="shared" si="9"/>
        <v>1185.2810000000002</v>
      </c>
      <c r="F89" s="2">
        <v>0</v>
      </c>
      <c r="G89" s="2">
        <v>1054.9000000000001</v>
      </c>
      <c r="H89" s="2">
        <v>0</v>
      </c>
      <c r="I89" s="2">
        <v>130.381</v>
      </c>
      <c r="J89" s="5">
        <v>0</v>
      </c>
      <c r="K89" s="10" t="s">
        <v>16</v>
      </c>
    </row>
    <row r="90" spans="1:11" ht="70.5" customHeight="1">
      <c r="A90" s="4" t="s">
        <v>90</v>
      </c>
      <c r="B90" s="106" t="s">
        <v>91</v>
      </c>
      <c r="C90" s="107"/>
      <c r="D90" s="1">
        <v>2023</v>
      </c>
      <c r="E90" s="2">
        <f t="shared" si="9"/>
        <v>120.31752</v>
      </c>
      <c r="F90" s="2">
        <v>0</v>
      </c>
      <c r="G90" s="2">
        <v>105.87938</v>
      </c>
      <c r="H90" s="2">
        <v>0</v>
      </c>
      <c r="I90" s="2">
        <v>14.438140000000001</v>
      </c>
      <c r="J90" s="5">
        <v>0</v>
      </c>
      <c r="K90" s="10" t="s">
        <v>16</v>
      </c>
    </row>
    <row r="91" spans="1:11" ht="70.5" customHeight="1">
      <c r="A91" s="4" t="s">
        <v>92</v>
      </c>
      <c r="B91" s="106" t="s">
        <v>91</v>
      </c>
      <c r="C91" s="107"/>
      <c r="D91" s="1">
        <v>2023</v>
      </c>
      <c r="E91" s="2">
        <f t="shared" si="9"/>
        <v>145.30466999999999</v>
      </c>
      <c r="F91" s="2">
        <v>0</v>
      </c>
      <c r="G91" s="2">
        <v>127.86806</v>
      </c>
      <c r="H91" s="2">
        <v>0</v>
      </c>
      <c r="I91" s="2">
        <v>17.436610000000002</v>
      </c>
      <c r="J91" s="5">
        <v>0</v>
      </c>
      <c r="K91" s="68" t="s">
        <v>16</v>
      </c>
    </row>
    <row r="92" spans="1:11" ht="30.75" customHeight="1">
      <c r="A92" s="4" t="s">
        <v>96</v>
      </c>
      <c r="B92" s="106" t="s">
        <v>97</v>
      </c>
      <c r="C92" s="107"/>
      <c r="D92" s="1">
        <v>2023</v>
      </c>
      <c r="E92" s="2">
        <f t="shared" si="9"/>
        <v>1037.9000000000001</v>
      </c>
      <c r="F92" s="2">
        <v>0</v>
      </c>
      <c r="G92" s="2">
        <v>0</v>
      </c>
      <c r="H92" s="2">
        <v>1037.9000000000001</v>
      </c>
      <c r="I92" s="2">
        <v>0</v>
      </c>
      <c r="J92" s="5">
        <v>0</v>
      </c>
      <c r="K92" s="70"/>
    </row>
    <row r="93" spans="1:11" ht="28.5" customHeight="1">
      <c r="A93" s="94" t="s">
        <v>33</v>
      </c>
      <c r="B93" s="96" t="s">
        <v>43</v>
      </c>
      <c r="C93" s="97"/>
      <c r="D93" s="1">
        <v>2022</v>
      </c>
      <c r="E93" s="2">
        <f t="shared" si="9"/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127" t="s">
        <v>16</v>
      </c>
    </row>
    <row r="94" spans="1:11">
      <c r="A94" s="95"/>
      <c r="B94" s="98"/>
      <c r="C94" s="99"/>
      <c r="D94" s="41">
        <v>2023</v>
      </c>
      <c r="E94" s="46">
        <f t="shared" ref="E94" si="10">F94+G94+H94+I94+J94</f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144"/>
    </row>
    <row r="95" spans="1:11" ht="52.5" customHeight="1">
      <c r="A95" s="95"/>
      <c r="B95" s="98"/>
      <c r="C95" s="99"/>
      <c r="D95" s="52"/>
      <c r="E95" s="47"/>
      <c r="F95" s="47"/>
      <c r="G95" s="47"/>
      <c r="H95" s="47"/>
      <c r="I95" s="47"/>
      <c r="J95" s="42"/>
      <c r="K95" s="145"/>
    </row>
    <row r="96" spans="1:11" ht="23.25" hidden="1" customHeight="1">
      <c r="A96" s="90"/>
      <c r="B96" s="133"/>
      <c r="C96" s="91"/>
      <c r="D96" s="52"/>
      <c r="E96" s="47"/>
      <c r="F96" s="47"/>
      <c r="G96" s="47"/>
      <c r="H96" s="47"/>
      <c r="I96" s="47"/>
      <c r="J96" s="42"/>
      <c r="K96" s="1"/>
    </row>
    <row r="97" spans="1:11" ht="19.5" hidden="1" customHeight="1">
      <c r="A97" s="92"/>
      <c r="B97" s="134"/>
      <c r="C97" s="93"/>
      <c r="D97" s="53"/>
      <c r="E97" s="48"/>
      <c r="F97" s="48"/>
      <c r="G97" s="48"/>
      <c r="H97" s="48"/>
      <c r="I97" s="48"/>
      <c r="J97" s="43"/>
      <c r="K97" s="1"/>
    </row>
    <row r="98" spans="1:11">
      <c r="A98" s="32" t="s">
        <v>27</v>
      </c>
      <c r="B98" s="33"/>
      <c r="C98" s="34"/>
      <c r="D98" s="1"/>
      <c r="E98" s="6">
        <f>E99+E100+E101+E102+E103</f>
        <v>2863.6831899999997</v>
      </c>
      <c r="F98" s="6">
        <f t="shared" ref="F98:J98" si="11">F99+F100+F101</f>
        <v>0</v>
      </c>
      <c r="G98" s="6">
        <f>G99+G100+G101+G102</f>
        <v>1597.61625</v>
      </c>
      <c r="H98" s="6">
        <f t="shared" ref="H98" si="12">H82+H88</f>
        <v>0</v>
      </c>
      <c r="I98" s="6">
        <f>I99+I100+I101+I102+I103</f>
        <v>228.16693999999998</v>
      </c>
      <c r="J98" s="6">
        <f t="shared" si="11"/>
        <v>0</v>
      </c>
      <c r="K98" s="41" t="s">
        <v>16</v>
      </c>
    </row>
    <row r="99" spans="1:11">
      <c r="A99" s="135" t="s">
        <v>28</v>
      </c>
      <c r="B99" s="136"/>
      <c r="C99" s="137"/>
      <c r="D99" s="7">
        <v>2022</v>
      </c>
      <c r="E99" s="6">
        <f>F99+G99+H99+I99+J99</f>
        <v>1550.0809999999999</v>
      </c>
      <c r="F99" s="6">
        <v>0</v>
      </c>
      <c r="G99" s="6">
        <f>G82</f>
        <v>1363.8688199999999</v>
      </c>
      <c r="H99" s="6">
        <v>0</v>
      </c>
      <c r="I99" s="6">
        <f>I82+I93</f>
        <v>186.21217999999999</v>
      </c>
      <c r="J99" s="6">
        <v>0</v>
      </c>
      <c r="K99" s="52"/>
    </row>
    <row r="100" spans="1:11">
      <c r="A100" s="138"/>
      <c r="B100" s="139"/>
      <c r="C100" s="91"/>
      <c r="D100" s="49">
        <v>2023</v>
      </c>
      <c r="E100" s="54">
        <f>F100+G100+H100+I100+J100</f>
        <v>1313.6021900000001</v>
      </c>
      <c r="F100" s="54">
        <v>0</v>
      </c>
      <c r="G100" s="54">
        <f>G83</f>
        <v>233.74743000000001</v>
      </c>
      <c r="H100" s="54">
        <f>H83</f>
        <v>1037.9000000000001</v>
      </c>
      <c r="I100" s="54">
        <f>I83+I94</f>
        <v>41.95476</v>
      </c>
      <c r="J100" s="54">
        <v>0</v>
      </c>
      <c r="K100" s="52"/>
    </row>
    <row r="101" spans="1:11" ht="7.5" customHeight="1">
      <c r="A101" s="138"/>
      <c r="B101" s="139"/>
      <c r="C101" s="91"/>
      <c r="D101" s="50"/>
      <c r="E101" s="55"/>
      <c r="F101" s="55"/>
      <c r="G101" s="55"/>
      <c r="H101" s="55"/>
      <c r="I101" s="55"/>
      <c r="J101" s="55"/>
      <c r="K101" s="52"/>
    </row>
    <row r="102" spans="1:11" hidden="1">
      <c r="A102" s="90"/>
      <c r="B102" s="133"/>
      <c r="C102" s="91"/>
      <c r="D102" s="50"/>
      <c r="E102" s="55"/>
      <c r="F102" s="55"/>
      <c r="G102" s="55"/>
      <c r="H102" s="55"/>
      <c r="I102" s="55"/>
      <c r="J102" s="55"/>
      <c r="K102" s="52"/>
    </row>
    <row r="103" spans="1:11" hidden="1">
      <c r="A103" s="92"/>
      <c r="B103" s="134"/>
      <c r="C103" s="93"/>
      <c r="D103" s="51"/>
      <c r="E103" s="56"/>
      <c r="F103" s="56"/>
      <c r="G103" s="56"/>
      <c r="H103" s="56"/>
      <c r="I103" s="56"/>
      <c r="J103" s="56"/>
      <c r="K103" s="43"/>
    </row>
    <row r="104" spans="1:11" ht="15" customHeight="1">
      <c r="A104" s="57" t="s">
        <v>46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9"/>
    </row>
    <row r="105" spans="1:11">
      <c r="A105" s="131" t="s">
        <v>37</v>
      </c>
      <c r="B105" s="121" t="s">
        <v>47</v>
      </c>
      <c r="C105" s="97"/>
      <c r="D105" s="1">
        <v>2022</v>
      </c>
      <c r="E105" s="2">
        <f t="shared" ref="E105:E126" si="13">F105+G105+H105+I105+J105</f>
        <v>5</v>
      </c>
      <c r="F105" s="2">
        <v>0</v>
      </c>
      <c r="G105" s="2">
        <v>0</v>
      </c>
      <c r="H105" s="2">
        <v>0</v>
      </c>
      <c r="I105" s="2">
        <v>5</v>
      </c>
      <c r="J105" s="2">
        <v>0</v>
      </c>
      <c r="K105" s="82" t="s">
        <v>16</v>
      </c>
    </row>
    <row r="106" spans="1:11">
      <c r="A106" s="132"/>
      <c r="B106" s="151"/>
      <c r="C106" s="99"/>
      <c r="D106" s="167">
        <v>2023</v>
      </c>
      <c r="E106" s="65">
        <f t="shared" si="13"/>
        <v>5</v>
      </c>
      <c r="F106" s="65">
        <v>0</v>
      </c>
      <c r="G106" s="65">
        <v>0</v>
      </c>
      <c r="H106" s="65">
        <v>0</v>
      </c>
      <c r="I106" s="65">
        <v>5</v>
      </c>
      <c r="J106" s="65">
        <v>0</v>
      </c>
      <c r="K106" s="103"/>
    </row>
    <row r="107" spans="1:11" ht="35.25" customHeight="1">
      <c r="A107" s="132"/>
      <c r="B107" s="151"/>
      <c r="C107" s="99"/>
      <c r="D107" s="168"/>
      <c r="E107" s="66"/>
      <c r="F107" s="66"/>
      <c r="G107" s="66"/>
      <c r="H107" s="66"/>
      <c r="I107" s="66"/>
      <c r="J107" s="172"/>
      <c r="K107" s="103"/>
    </row>
    <row r="108" spans="1:11">
      <c r="A108" s="85"/>
      <c r="B108" s="90"/>
      <c r="C108" s="91"/>
      <c r="D108" s="168"/>
      <c r="E108" s="66"/>
      <c r="F108" s="66"/>
      <c r="G108" s="66"/>
      <c r="H108" s="66"/>
      <c r="I108" s="66"/>
      <c r="J108" s="172"/>
      <c r="K108" s="85"/>
    </row>
    <row r="109" spans="1:11">
      <c r="A109" s="43"/>
      <c r="B109" s="92"/>
      <c r="C109" s="93"/>
      <c r="D109" s="169"/>
      <c r="E109" s="67"/>
      <c r="F109" s="67"/>
      <c r="G109" s="67"/>
      <c r="H109" s="67"/>
      <c r="I109" s="67"/>
      <c r="J109" s="173"/>
      <c r="K109" s="43"/>
    </row>
    <row r="110" spans="1:11" ht="27.75" customHeight="1">
      <c r="A110" s="131" t="s">
        <v>33</v>
      </c>
      <c r="B110" s="121" t="s">
        <v>48</v>
      </c>
      <c r="C110" s="97"/>
      <c r="D110" s="29">
        <v>2022</v>
      </c>
      <c r="E110" s="25">
        <f t="shared" si="13"/>
        <v>431.6</v>
      </c>
      <c r="F110" s="25">
        <v>0</v>
      </c>
      <c r="G110" s="25">
        <v>0</v>
      </c>
      <c r="H110" s="25">
        <v>354.32850000000002</v>
      </c>
      <c r="I110" s="25">
        <v>77.271500000000003</v>
      </c>
      <c r="J110" s="25">
        <v>0</v>
      </c>
      <c r="K110" s="82" t="s">
        <v>16</v>
      </c>
    </row>
    <row r="111" spans="1:11">
      <c r="A111" s="132"/>
      <c r="B111" s="151"/>
      <c r="C111" s="99"/>
      <c r="D111" s="167">
        <v>2023</v>
      </c>
      <c r="E111" s="65">
        <f t="shared" si="13"/>
        <v>1143.0810799999999</v>
      </c>
      <c r="F111" s="65">
        <v>0</v>
      </c>
      <c r="G111" s="65">
        <v>0</v>
      </c>
      <c r="H111" s="65">
        <v>594.17728</v>
      </c>
      <c r="I111" s="65">
        <v>548.90380000000005</v>
      </c>
      <c r="J111" s="65">
        <v>0</v>
      </c>
      <c r="K111" s="103"/>
    </row>
    <row r="112" spans="1:11" ht="6.75" customHeight="1">
      <c r="A112" s="132"/>
      <c r="B112" s="151"/>
      <c r="C112" s="99"/>
      <c r="D112" s="168"/>
      <c r="E112" s="66"/>
      <c r="F112" s="66"/>
      <c r="G112" s="66"/>
      <c r="H112" s="66"/>
      <c r="I112" s="66"/>
      <c r="J112" s="172"/>
      <c r="K112" s="103"/>
    </row>
    <row r="113" spans="1:11" hidden="1">
      <c r="A113" s="85"/>
      <c r="B113" s="90"/>
      <c r="C113" s="91"/>
      <c r="D113" s="168"/>
      <c r="E113" s="66"/>
      <c r="F113" s="66"/>
      <c r="G113" s="66"/>
      <c r="H113" s="66"/>
      <c r="I113" s="66"/>
      <c r="J113" s="172"/>
      <c r="K113" s="85"/>
    </row>
    <row r="114" spans="1:11" hidden="1">
      <c r="A114" s="43"/>
      <c r="B114" s="92"/>
      <c r="C114" s="93"/>
      <c r="D114" s="169"/>
      <c r="E114" s="67"/>
      <c r="F114" s="67"/>
      <c r="G114" s="67"/>
      <c r="H114" s="67"/>
      <c r="I114" s="67"/>
      <c r="J114" s="173"/>
      <c r="K114" s="43"/>
    </row>
    <row r="115" spans="1:11">
      <c r="A115" s="131" t="s">
        <v>44</v>
      </c>
      <c r="B115" s="121" t="s">
        <v>49</v>
      </c>
      <c r="C115" s="97"/>
      <c r="D115" s="29">
        <v>2022</v>
      </c>
      <c r="E115" s="25">
        <f t="shared" si="13"/>
        <v>15.1</v>
      </c>
      <c r="F115" s="25">
        <v>0</v>
      </c>
      <c r="G115" s="25">
        <v>0</v>
      </c>
      <c r="H115" s="25">
        <v>0</v>
      </c>
      <c r="I115" s="25">
        <v>15.1</v>
      </c>
      <c r="J115" s="25">
        <v>0</v>
      </c>
      <c r="K115" s="82" t="s">
        <v>16</v>
      </c>
    </row>
    <row r="116" spans="1:11">
      <c r="A116" s="132"/>
      <c r="B116" s="151"/>
      <c r="C116" s="99"/>
      <c r="D116" s="167">
        <v>2023</v>
      </c>
      <c r="E116" s="65">
        <f t="shared" si="13"/>
        <v>19.209910000000001</v>
      </c>
      <c r="F116" s="65">
        <v>0</v>
      </c>
      <c r="G116" s="65">
        <v>0</v>
      </c>
      <c r="H116" s="65">
        <v>8.58</v>
      </c>
      <c r="I116" s="65">
        <v>10.629910000000001</v>
      </c>
      <c r="J116" s="65">
        <v>0</v>
      </c>
      <c r="K116" s="103"/>
    </row>
    <row r="117" spans="1:11" ht="15" customHeight="1">
      <c r="A117" s="132"/>
      <c r="B117" s="151"/>
      <c r="C117" s="99"/>
      <c r="D117" s="168"/>
      <c r="E117" s="66"/>
      <c r="F117" s="66"/>
      <c r="G117" s="66"/>
      <c r="H117" s="66"/>
      <c r="I117" s="66"/>
      <c r="J117" s="66"/>
      <c r="K117" s="103"/>
    </row>
    <row r="118" spans="1:11" ht="18.75" hidden="1" customHeight="1">
      <c r="A118" s="85"/>
      <c r="B118" s="122"/>
      <c r="C118" s="99"/>
      <c r="D118" s="168"/>
      <c r="E118" s="66"/>
      <c r="F118" s="66"/>
      <c r="G118" s="66"/>
      <c r="H118" s="66"/>
      <c r="I118" s="66"/>
      <c r="J118" s="66"/>
      <c r="K118" s="83"/>
    </row>
    <row r="119" spans="1:11" ht="18.75" hidden="1" customHeight="1">
      <c r="A119" s="43"/>
      <c r="B119" s="152"/>
      <c r="C119" s="102"/>
      <c r="D119" s="169"/>
      <c r="E119" s="67"/>
      <c r="F119" s="67"/>
      <c r="G119" s="67"/>
      <c r="H119" s="67"/>
      <c r="I119" s="67"/>
      <c r="J119" s="67"/>
      <c r="K119" s="84"/>
    </row>
    <row r="120" spans="1:11">
      <c r="A120" s="131" t="s">
        <v>50</v>
      </c>
      <c r="B120" s="121" t="s">
        <v>51</v>
      </c>
      <c r="C120" s="97"/>
      <c r="D120" s="29">
        <v>2022</v>
      </c>
      <c r="E120" s="25">
        <f t="shared" si="13"/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82" t="s">
        <v>16</v>
      </c>
    </row>
    <row r="121" spans="1:11">
      <c r="A121" s="132"/>
      <c r="B121" s="151"/>
      <c r="C121" s="99"/>
      <c r="D121" s="167">
        <v>2023</v>
      </c>
      <c r="E121" s="65">
        <f t="shared" si="13"/>
        <v>0.68799999999999994</v>
      </c>
      <c r="F121" s="65">
        <v>0</v>
      </c>
      <c r="G121" s="65">
        <v>0</v>
      </c>
      <c r="H121" s="65">
        <v>0</v>
      </c>
      <c r="I121" s="65">
        <v>0.68799999999999994</v>
      </c>
      <c r="J121" s="65">
        <v>0</v>
      </c>
      <c r="K121" s="103"/>
    </row>
    <row r="122" spans="1:11" ht="12" customHeight="1">
      <c r="A122" s="132"/>
      <c r="B122" s="151"/>
      <c r="C122" s="99"/>
      <c r="D122" s="168"/>
      <c r="E122" s="66"/>
      <c r="F122" s="66"/>
      <c r="G122" s="66"/>
      <c r="H122" s="66"/>
      <c r="I122" s="66"/>
      <c r="J122" s="66"/>
      <c r="K122" s="103"/>
    </row>
    <row r="123" spans="1:11" hidden="1">
      <c r="A123" s="42"/>
      <c r="B123" s="122"/>
      <c r="C123" s="99"/>
      <c r="D123" s="168"/>
      <c r="E123" s="66"/>
      <c r="F123" s="66"/>
      <c r="G123" s="66"/>
      <c r="H123" s="66"/>
      <c r="I123" s="66"/>
      <c r="J123" s="66"/>
      <c r="K123" s="83"/>
    </row>
    <row r="124" spans="1:11" hidden="1">
      <c r="A124" s="43"/>
      <c r="B124" s="152"/>
      <c r="C124" s="102"/>
      <c r="D124" s="169"/>
      <c r="E124" s="67"/>
      <c r="F124" s="67"/>
      <c r="G124" s="67"/>
      <c r="H124" s="67"/>
      <c r="I124" s="67"/>
      <c r="J124" s="67"/>
      <c r="K124" s="84"/>
    </row>
    <row r="125" spans="1:11">
      <c r="A125" s="131" t="s">
        <v>52</v>
      </c>
      <c r="B125" s="96" t="s">
        <v>53</v>
      </c>
      <c r="C125" s="97"/>
      <c r="D125" s="29">
        <v>2022</v>
      </c>
      <c r="E125" s="25">
        <f t="shared" si="13"/>
        <v>1110.154</v>
      </c>
      <c r="F125" s="25">
        <v>0</v>
      </c>
      <c r="G125" s="25">
        <v>802.74865999999997</v>
      </c>
      <c r="H125" s="25">
        <v>20.971499999999999</v>
      </c>
      <c r="I125" s="25">
        <v>286.43383999999998</v>
      </c>
      <c r="J125" s="25">
        <v>0</v>
      </c>
      <c r="K125" s="82" t="s">
        <v>16</v>
      </c>
    </row>
    <row r="126" spans="1:11">
      <c r="A126" s="132"/>
      <c r="B126" s="98"/>
      <c r="C126" s="99"/>
      <c r="D126" s="167">
        <v>2023</v>
      </c>
      <c r="E126" s="65">
        <f t="shared" si="13"/>
        <v>1213.9997599999999</v>
      </c>
      <c r="F126" s="65">
        <v>0</v>
      </c>
      <c r="G126" s="65">
        <v>854.43537000000003</v>
      </c>
      <c r="H126" s="65">
        <v>199.2</v>
      </c>
      <c r="I126" s="65">
        <v>160.36438999999999</v>
      </c>
      <c r="J126" s="65">
        <v>0</v>
      </c>
      <c r="K126" s="103"/>
    </row>
    <row r="127" spans="1:11" ht="12.75" customHeight="1">
      <c r="A127" s="132"/>
      <c r="B127" s="98"/>
      <c r="C127" s="99"/>
      <c r="D127" s="168"/>
      <c r="E127" s="66"/>
      <c r="F127" s="66"/>
      <c r="G127" s="66"/>
      <c r="H127" s="66"/>
      <c r="I127" s="66"/>
      <c r="J127" s="172"/>
      <c r="K127" s="103"/>
    </row>
    <row r="128" spans="1:11" hidden="1">
      <c r="A128" s="85"/>
      <c r="B128" s="133"/>
      <c r="C128" s="91"/>
      <c r="D128" s="168"/>
      <c r="E128" s="66"/>
      <c r="F128" s="66"/>
      <c r="G128" s="66"/>
      <c r="H128" s="66"/>
      <c r="I128" s="66"/>
      <c r="J128" s="172"/>
      <c r="K128" s="85"/>
    </row>
    <row r="129" spans="1:11" hidden="1">
      <c r="A129" s="43"/>
      <c r="B129" s="134"/>
      <c r="C129" s="93"/>
      <c r="D129" s="169"/>
      <c r="E129" s="67"/>
      <c r="F129" s="67"/>
      <c r="G129" s="67"/>
      <c r="H129" s="67"/>
      <c r="I129" s="67"/>
      <c r="J129" s="173"/>
      <c r="K129" s="43"/>
    </row>
    <row r="130" spans="1:11">
      <c r="A130" s="104" t="s">
        <v>18</v>
      </c>
      <c r="B130" s="105"/>
      <c r="C130" s="34"/>
      <c r="D130" s="1"/>
      <c r="E130" s="2"/>
      <c r="F130" s="2"/>
      <c r="G130" s="2"/>
      <c r="H130" s="2"/>
      <c r="I130" s="2"/>
      <c r="J130" s="2"/>
      <c r="K130" s="3"/>
    </row>
    <row r="131" spans="1:11" ht="104.25" customHeight="1">
      <c r="A131" s="4" t="s">
        <v>54</v>
      </c>
      <c r="B131" s="106" t="s">
        <v>55</v>
      </c>
      <c r="C131" s="107"/>
      <c r="D131" s="1">
        <v>2022</v>
      </c>
      <c r="E131" s="2">
        <f>F131+G131+H131+I131+J131</f>
        <v>572.5</v>
      </c>
      <c r="F131" s="2">
        <v>0</v>
      </c>
      <c r="G131" s="2">
        <v>505.38470999999998</v>
      </c>
      <c r="H131" s="2">
        <v>0</v>
      </c>
      <c r="I131" s="2">
        <v>67.115290000000002</v>
      </c>
      <c r="J131" s="5">
        <v>0</v>
      </c>
      <c r="K131" s="10" t="s">
        <v>16</v>
      </c>
    </row>
    <row r="132" spans="1:11" ht="93" customHeight="1">
      <c r="A132" s="4" t="s">
        <v>56</v>
      </c>
      <c r="B132" s="106" t="s">
        <v>57</v>
      </c>
      <c r="C132" s="107"/>
      <c r="D132" s="1">
        <v>2022</v>
      </c>
      <c r="E132" s="2">
        <f>F132+G132+H132+I132+J132</f>
        <v>336.85399999999998</v>
      </c>
      <c r="F132" s="2">
        <v>0</v>
      </c>
      <c r="G132" s="2">
        <v>297.36394999999999</v>
      </c>
      <c r="H132" s="2">
        <v>0</v>
      </c>
      <c r="I132" s="2">
        <v>39.490049999999997</v>
      </c>
      <c r="J132" s="5">
        <v>0</v>
      </c>
      <c r="K132" s="10" t="s">
        <v>16</v>
      </c>
    </row>
    <row r="133" spans="1:11" ht="182.25" customHeight="1">
      <c r="A133" s="4" t="s">
        <v>93</v>
      </c>
      <c r="B133" s="106" t="s">
        <v>98</v>
      </c>
      <c r="C133" s="107"/>
      <c r="D133" s="1">
        <v>2023</v>
      </c>
      <c r="E133" s="2">
        <f>F133+G133+H133+I133+J133</f>
        <v>970.94967000000008</v>
      </c>
      <c r="F133" s="2">
        <v>0</v>
      </c>
      <c r="G133" s="2">
        <v>854.43537000000003</v>
      </c>
      <c r="H133" s="2">
        <v>0</v>
      </c>
      <c r="I133" s="2">
        <v>116.51430000000001</v>
      </c>
      <c r="J133" s="5">
        <v>0</v>
      </c>
      <c r="K133" s="20" t="s">
        <v>16</v>
      </c>
    </row>
    <row r="134" spans="1:11">
      <c r="A134" s="32" t="s">
        <v>27</v>
      </c>
      <c r="B134" s="33"/>
      <c r="C134" s="34"/>
      <c r="D134" s="1"/>
      <c r="E134" s="6">
        <f>E135+E136+E137+E138+E139</f>
        <v>3943.8327500000005</v>
      </c>
      <c r="F134" s="6">
        <f>F135+F136+F137</f>
        <v>0</v>
      </c>
      <c r="G134" s="6">
        <f>G135+G136+G137+G138</f>
        <v>1657.1840299999999</v>
      </c>
      <c r="H134" s="6">
        <f>H135+H136+H137</f>
        <v>1177.25728</v>
      </c>
      <c r="I134" s="6">
        <f>I135+I136+I137+I138+I139</f>
        <v>1109.3914399999999</v>
      </c>
      <c r="J134" s="6">
        <v>0</v>
      </c>
      <c r="K134" s="3"/>
    </row>
    <row r="135" spans="1:11" ht="27.75" customHeight="1">
      <c r="A135" s="135" t="s">
        <v>28</v>
      </c>
      <c r="B135" s="136"/>
      <c r="C135" s="137"/>
      <c r="D135" s="7">
        <v>2022</v>
      </c>
      <c r="E135" s="6">
        <f>E105+E110+E115+E120+E125</f>
        <v>1561.854</v>
      </c>
      <c r="F135" s="6">
        <v>0</v>
      </c>
      <c r="G135" s="6">
        <f>G125</f>
        <v>802.74865999999997</v>
      </c>
      <c r="H135" s="6">
        <f>H110+H125</f>
        <v>375.3</v>
      </c>
      <c r="I135" s="6">
        <f>I105+I110+I115+I120+I125</f>
        <v>383.80534</v>
      </c>
      <c r="J135" s="6">
        <v>0</v>
      </c>
      <c r="K135" s="68" t="s">
        <v>16</v>
      </c>
    </row>
    <row r="136" spans="1:11">
      <c r="A136" s="138"/>
      <c r="B136" s="139"/>
      <c r="C136" s="91"/>
      <c r="D136" s="49">
        <v>2023</v>
      </c>
      <c r="E136" s="54">
        <f>F136+G136+H136+I136+J136</f>
        <v>2381.9787500000002</v>
      </c>
      <c r="F136" s="54">
        <v>0</v>
      </c>
      <c r="G136" s="54">
        <f>G126</f>
        <v>854.43537000000003</v>
      </c>
      <c r="H136" s="54">
        <f>H111+H116+H126</f>
        <v>801.95728000000008</v>
      </c>
      <c r="I136" s="54">
        <f>I106+I111+I116+I121+I126</f>
        <v>725.58609999999999</v>
      </c>
      <c r="J136" s="54">
        <v>0</v>
      </c>
      <c r="K136" s="69"/>
    </row>
    <row r="137" spans="1:11">
      <c r="A137" s="138"/>
      <c r="B137" s="139"/>
      <c r="C137" s="91"/>
      <c r="D137" s="50"/>
      <c r="E137" s="55"/>
      <c r="F137" s="55"/>
      <c r="G137" s="55"/>
      <c r="H137" s="55"/>
      <c r="I137" s="55"/>
      <c r="J137" s="55"/>
      <c r="K137" s="69"/>
    </row>
    <row r="138" spans="1:11" ht="6.75" customHeight="1">
      <c r="A138" s="90"/>
      <c r="B138" s="133"/>
      <c r="C138" s="91"/>
      <c r="D138" s="50"/>
      <c r="E138" s="55"/>
      <c r="F138" s="55"/>
      <c r="G138" s="55"/>
      <c r="H138" s="55"/>
      <c r="I138" s="55"/>
      <c r="J138" s="55"/>
      <c r="K138" s="69"/>
    </row>
    <row r="139" spans="1:11" hidden="1">
      <c r="A139" s="92"/>
      <c r="B139" s="134"/>
      <c r="C139" s="93"/>
      <c r="D139" s="51"/>
      <c r="E139" s="56"/>
      <c r="F139" s="56"/>
      <c r="G139" s="56"/>
      <c r="H139" s="56"/>
      <c r="I139" s="56"/>
      <c r="J139" s="56"/>
      <c r="K139" s="84"/>
    </row>
    <row r="140" spans="1:11" ht="15" customHeight="1">
      <c r="A140" s="57" t="s">
        <v>58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9"/>
    </row>
    <row r="141" spans="1:11" ht="27.75" customHeight="1">
      <c r="A141" s="94" t="s">
        <v>37</v>
      </c>
      <c r="B141" s="96" t="s">
        <v>59</v>
      </c>
      <c r="C141" s="97"/>
      <c r="D141" s="1">
        <v>2022</v>
      </c>
      <c r="E141" s="2">
        <f>F141+G141+H141+I141+J141</f>
        <v>19.399999999999999</v>
      </c>
      <c r="F141" s="2">
        <v>0</v>
      </c>
      <c r="G141" s="2">
        <v>0</v>
      </c>
      <c r="H141" s="2">
        <v>0</v>
      </c>
      <c r="I141" s="2">
        <v>19.399999999999999</v>
      </c>
      <c r="J141" s="2">
        <v>0</v>
      </c>
      <c r="K141" s="82" t="s">
        <v>16</v>
      </c>
    </row>
    <row r="142" spans="1:11">
      <c r="A142" s="95"/>
      <c r="B142" s="98"/>
      <c r="C142" s="99"/>
      <c r="D142" s="41">
        <v>2023</v>
      </c>
      <c r="E142" s="46">
        <f>F142+G142+H142+I142+J142</f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103"/>
    </row>
    <row r="143" spans="1:11" ht="9.75" customHeight="1">
      <c r="A143" s="95"/>
      <c r="B143" s="98"/>
      <c r="C143" s="99"/>
      <c r="D143" s="52"/>
      <c r="E143" s="47"/>
      <c r="F143" s="47"/>
      <c r="G143" s="47"/>
      <c r="H143" s="47"/>
      <c r="I143" s="47"/>
      <c r="J143" s="47"/>
      <c r="K143" s="103"/>
    </row>
    <row r="144" spans="1:11" ht="21.75" hidden="1" customHeight="1">
      <c r="A144" s="90"/>
      <c r="B144" s="100"/>
      <c r="C144" s="99"/>
      <c r="D144" s="52"/>
      <c r="E144" s="47"/>
      <c r="F144" s="47"/>
      <c r="G144" s="47"/>
      <c r="H144" s="47"/>
      <c r="I144" s="47"/>
      <c r="J144" s="47"/>
      <c r="K144" s="83"/>
    </row>
    <row r="145" spans="1:11" ht="21.75" hidden="1" customHeight="1">
      <c r="A145" s="92"/>
      <c r="B145" s="101"/>
      <c r="C145" s="102"/>
      <c r="D145" s="53"/>
      <c r="E145" s="48"/>
      <c r="F145" s="48"/>
      <c r="G145" s="48"/>
      <c r="H145" s="48"/>
      <c r="I145" s="48"/>
      <c r="J145" s="48"/>
      <c r="K145" s="84"/>
    </row>
    <row r="146" spans="1:11">
      <c r="A146" s="32" t="s">
        <v>27</v>
      </c>
      <c r="B146" s="33"/>
      <c r="C146" s="34"/>
      <c r="D146" s="1"/>
      <c r="E146" s="6">
        <f>E147+E148+E149</f>
        <v>19.399999999999999</v>
      </c>
      <c r="F146" s="6">
        <v>0</v>
      </c>
      <c r="G146" s="6">
        <v>0</v>
      </c>
      <c r="H146" s="6">
        <v>0</v>
      </c>
      <c r="I146" s="6">
        <f>I147+I148+I149</f>
        <v>19.399999999999999</v>
      </c>
      <c r="J146" s="6">
        <v>0</v>
      </c>
      <c r="K146" s="3"/>
    </row>
    <row r="147" spans="1:11" ht="22.5" customHeight="1">
      <c r="A147" s="147" t="s">
        <v>28</v>
      </c>
      <c r="B147" s="170"/>
      <c r="C147" s="61"/>
      <c r="D147" s="7">
        <v>2022</v>
      </c>
      <c r="E147" s="6">
        <f>F147+G147+H147+I147+J147</f>
        <v>19.399999999999999</v>
      </c>
      <c r="F147" s="6">
        <v>0</v>
      </c>
      <c r="G147" s="6">
        <v>0</v>
      </c>
      <c r="H147" s="6">
        <v>0</v>
      </c>
      <c r="I147" s="6">
        <f>I141</f>
        <v>19.399999999999999</v>
      </c>
      <c r="J147" s="6">
        <v>0</v>
      </c>
      <c r="K147" s="68" t="s">
        <v>16</v>
      </c>
    </row>
    <row r="148" spans="1:11">
      <c r="A148" s="171"/>
      <c r="B148" s="171"/>
      <c r="C148" s="63"/>
      <c r="D148" s="49">
        <v>2023</v>
      </c>
      <c r="E148" s="54">
        <f>F148+G148+H148+I148+J148</f>
        <v>0</v>
      </c>
      <c r="F148" s="54">
        <v>0</v>
      </c>
      <c r="G148" s="54">
        <v>0</v>
      </c>
      <c r="H148" s="54">
        <v>0</v>
      </c>
      <c r="I148" s="54">
        <f>I142</f>
        <v>0</v>
      </c>
      <c r="J148" s="54">
        <v>0</v>
      </c>
      <c r="K148" s="83"/>
    </row>
    <row r="149" spans="1:11" ht="26.25" customHeight="1">
      <c r="A149" s="64"/>
      <c r="B149" s="64"/>
      <c r="C149" s="63"/>
      <c r="D149" s="50"/>
      <c r="E149" s="55"/>
      <c r="F149" s="55"/>
      <c r="G149" s="55"/>
      <c r="H149" s="55"/>
      <c r="I149" s="55"/>
      <c r="J149" s="55"/>
      <c r="K149" s="83"/>
    </row>
    <row r="150" spans="1:11" hidden="1">
      <c r="A150" s="64"/>
      <c r="B150" s="64"/>
      <c r="C150" s="63"/>
      <c r="D150" s="50"/>
      <c r="E150" s="55"/>
      <c r="F150" s="55"/>
      <c r="G150" s="55"/>
      <c r="H150" s="55"/>
      <c r="I150" s="55"/>
      <c r="J150" s="55"/>
      <c r="K150" s="83"/>
    </row>
    <row r="151" spans="1:11" hidden="1">
      <c r="A151" s="39"/>
      <c r="B151" s="39"/>
      <c r="C151" s="40"/>
      <c r="D151" s="51"/>
      <c r="E151" s="56"/>
      <c r="F151" s="56"/>
      <c r="G151" s="56"/>
      <c r="H151" s="56"/>
      <c r="I151" s="56"/>
      <c r="J151" s="56"/>
      <c r="K151" s="84"/>
    </row>
    <row r="152" spans="1:11" ht="15" customHeight="1">
      <c r="A152" s="57" t="s">
        <v>60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9"/>
    </row>
    <row r="153" spans="1:11" ht="24" customHeight="1">
      <c r="A153" s="131" t="s">
        <v>61</v>
      </c>
      <c r="B153" s="121" t="s">
        <v>62</v>
      </c>
      <c r="C153" s="97"/>
      <c r="D153" s="1">
        <v>2022</v>
      </c>
      <c r="E153" s="2">
        <f t="shared" ref="E153:E203" si="14">F153+G153+H153+I153+J153</f>
        <v>470</v>
      </c>
      <c r="F153" s="2">
        <v>0</v>
      </c>
      <c r="G153" s="2">
        <v>0</v>
      </c>
      <c r="H153" s="2">
        <v>0</v>
      </c>
      <c r="I153" s="2">
        <v>470</v>
      </c>
      <c r="J153" s="2">
        <v>0</v>
      </c>
      <c r="K153" s="82" t="s">
        <v>16</v>
      </c>
    </row>
    <row r="154" spans="1:11">
      <c r="A154" s="132"/>
      <c r="B154" s="151"/>
      <c r="C154" s="99"/>
      <c r="D154" s="41">
        <v>2023</v>
      </c>
      <c r="E154" s="46">
        <f t="shared" si="14"/>
        <v>530.70000000000005</v>
      </c>
      <c r="F154" s="46">
        <v>0</v>
      </c>
      <c r="G154" s="46">
        <v>0</v>
      </c>
      <c r="H154" s="46">
        <v>0</v>
      </c>
      <c r="I154" s="46">
        <v>530.70000000000005</v>
      </c>
      <c r="J154" s="46">
        <v>0</v>
      </c>
      <c r="K154" s="103"/>
    </row>
    <row r="155" spans="1:11" ht="14.25" customHeight="1">
      <c r="A155" s="132"/>
      <c r="B155" s="151"/>
      <c r="C155" s="99"/>
      <c r="D155" s="52"/>
      <c r="E155" s="47"/>
      <c r="F155" s="47"/>
      <c r="G155" s="47"/>
      <c r="H155" s="47"/>
      <c r="I155" s="47"/>
      <c r="J155" s="47"/>
      <c r="K155" s="103"/>
    </row>
    <row r="156" spans="1:11" ht="19.5" hidden="1" customHeight="1">
      <c r="A156" s="85"/>
      <c r="B156" s="122"/>
      <c r="C156" s="99"/>
      <c r="D156" s="52"/>
      <c r="E156" s="47"/>
      <c r="F156" s="47"/>
      <c r="G156" s="47"/>
      <c r="H156" s="47"/>
      <c r="I156" s="47"/>
      <c r="J156" s="47"/>
      <c r="K156" s="83"/>
    </row>
    <row r="157" spans="1:11" ht="19.5" hidden="1" customHeight="1">
      <c r="A157" s="43"/>
      <c r="B157" s="152"/>
      <c r="C157" s="102"/>
      <c r="D157" s="53"/>
      <c r="E157" s="48"/>
      <c r="F157" s="48"/>
      <c r="G157" s="48"/>
      <c r="H157" s="48"/>
      <c r="I157" s="48"/>
      <c r="J157" s="48"/>
      <c r="K157" s="84"/>
    </row>
    <row r="158" spans="1:11" ht="23.25" customHeight="1">
      <c r="A158" s="131" t="s">
        <v>33</v>
      </c>
      <c r="B158" s="121" t="s">
        <v>63</v>
      </c>
      <c r="C158" s="97"/>
      <c r="D158" s="1">
        <v>2022</v>
      </c>
      <c r="E158" s="2">
        <f t="shared" si="14"/>
        <v>6.4</v>
      </c>
      <c r="F158" s="2">
        <v>0</v>
      </c>
      <c r="G158" s="2">
        <v>0</v>
      </c>
      <c r="H158" s="2">
        <v>0</v>
      </c>
      <c r="I158" s="2">
        <v>6.4</v>
      </c>
      <c r="J158" s="2">
        <v>0</v>
      </c>
      <c r="K158" s="78" t="s">
        <v>16</v>
      </c>
    </row>
    <row r="159" spans="1:11">
      <c r="A159" s="132"/>
      <c r="B159" s="151"/>
      <c r="C159" s="99"/>
      <c r="D159" s="41">
        <v>2023</v>
      </c>
      <c r="E159" s="46">
        <f t="shared" si="14"/>
        <v>6.7</v>
      </c>
      <c r="F159" s="46">
        <v>0</v>
      </c>
      <c r="G159" s="46">
        <v>0</v>
      </c>
      <c r="H159" s="46">
        <v>0</v>
      </c>
      <c r="I159" s="46">
        <v>6.7</v>
      </c>
      <c r="J159" s="46">
        <v>0</v>
      </c>
      <c r="K159" s="79"/>
    </row>
    <row r="160" spans="1:11" ht="24.75" customHeight="1">
      <c r="A160" s="132"/>
      <c r="B160" s="151"/>
      <c r="C160" s="99"/>
      <c r="D160" s="52"/>
      <c r="E160" s="47"/>
      <c r="F160" s="47"/>
      <c r="G160" s="47"/>
      <c r="H160" s="47"/>
      <c r="I160" s="47"/>
      <c r="J160" s="47"/>
      <c r="K160" s="79"/>
    </row>
    <row r="161" spans="1:11" ht="23.25" hidden="1" customHeight="1">
      <c r="A161" s="85"/>
      <c r="B161" s="122"/>
      <c r="C161" s="99"/>
      <c r="D161" s="52"/>
      <c r="E161" s="47"/>
      <c r="F161" s="47"/>
      <c r="G161" s="47"/>
      <c r="H161" s="47"/>
      <c r="I161" s="47"/>
      <c r="J161" s="47"/>
      <c r="K161" s="80"/>
    </row>
    <row r="162" spans="1:11" ht="23.25" hidden="1" customHeight="1">
      <c r="A162" s="43"/>
      <c r="B162" s="152"/>
      <c r="C162" s="102"/>
      <c r="D162" s="53"/>
      <c r="E162" s="48"/>
      <c r="F162" s="48"/>
      <c r="G162" s="48"/>
      <c r="H162" s="48"/>
      <c r="I162" s="48"/>
      <c r="J162" s="48"/>
      <c r="K162" s="81"/>
    </row>
    <row r="163" spans="1:11" ht="30.75" customHeight="1">
      <c r="A163" s="131" t="s">
        <v>44</v>
      </c>
      <c r="B163" s="121" t="s">
        <v>64</v>
      </c>
      <c r="C163" s="97"/>
      <c r="D163" s="1">
        <v>2022</v>
      </c>
      <c r="E163" s="2">
        <f t="shared" si="14"/>
        <v>3.28</v>
      </c>
      <c r="F163" s="2">
        <v>0</v>
      </c>
      <c r="G163" s="2">
        <v>0</v>
      </c>
      <c r="H163" s="2">
        <v>0</v>
      </c>
      <c r="I163" s="2">
        <v>3.28</v>
      </c>
      <c r="J163" s="2">
        <v>0</v>
      </c>
      <c r="K163" s="82" t="s">
        <v>16</v>
      </c>
    </row>
    <row r="164" spans="1:11">
      <c r="A164" s="132"/>
      <c r="B164" s="151"/>
      <c r="C164" s="99"/>
      <c r="D164" s="41">
        <v>2023</v>
      </c>
      <c r="E164" s="46">
        <f t="shared" si="14"/>
        <v>3</v>
      </c>
      <c r="F164" s="46">
        <v>0</v>
      </c>
      <c r="G164" s="46">
        <v>0</v>
      </c>
      <c r="H164" s="46">
        <v>0</v>
      </c>
      <c r="I164" s="46">
        <v>3</v>
      </c>
      <c r="J164" s="46">
        <v>0</v>
      </c>
      <c r="K164" s="103"/>
    </row>
    <row r="165" spans="1:11" ht="8.25" customHeight="1">
      <c r="A165" s="132"/>
      <c r="B165" s="151"/>
      <c r="C165" s="99"/>
      <c r="D165" s="52"/>
      <c r="E165" s="47"/>
      <c r="F165" s="47"/>
      <c r="G165" s="47"/>
      <c r="H165" s="47"/>
      <c r="I165" s="47"/>
      <c r="J165" s="47"/>
      <c r="K165" s="103"/>
    </row>
    <row r="166" spans="1:11" ht="1.5" customHeight="1">
      <c r="A166" s="85"/>
      <c r="B166" s="122"/>
      <c r="C166" s="99"/>
      <c r="D166" s="52"/>
      <c r="E166" s="47"/>
      <c r="F166" s="47"/>
      <c r="G166" s="47"/>
      <c r="H166" s="47"/>
      <c r="I166" s="47"/>
      <c r="J166" s="47"/>
      <c r="K166" s="83"/>
    </row>
    <row r="167" spans="1:11" ht="19.5" hidden="1" customHeight="1">
      <c r="A167" s="43"/>
      <c r="B167" s="152"/>
      <c r="C167" s="102"/>
      <c r="D167" s="53"/>
      <c r="E167" s="48"/>
      <c r="F167" s="48"/>
      <c r="G167" s="48"/>
      <c r="H167" s="48"/>
      <c r="I167" s="48"/>
      <c r="J167" s="48"/>
      <c r="K167" s="84"/>
    </row>
    <row r="168" spans="1:11" ht="29.25" customHeight="1">
      <c r="A168" s="131" t="s">
        <v>50</v>
      </c>
      <c r="B168" s="121" t="s">
        <v>65</v>
      </c>
      <c r="C168" s="97"/>
      <c r="D168" s="1">
        <v>2022</v>
      </c>
      <c r="E168" s="2">
        <f t="shared" si="14"/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82" t="s">
        <v>16</v>
      </c>
    </row>
    <row r="169" spans="1:11">
      <c r="A169" s="132"/>
      <c r="B169" s="151"/>
      <c r="C169" s="99"/>
      <c r="D169" s="41">
        <v>2023</v>
      </c>
      <c r="E169" s="46">
        <f t="shared" si="14"/>
        <v>8.2189999999999999E-2</v>
      </c>
      <c r="F169" s="46">
        <v>0</v>
      </c>
      <c r="G169" s="46">
        <v>0</v>
      </c>
      <c r="H169" s="46">
        <v>0</v>
      </c>
      <c r="I169" s="46">
        <v>8.2189999999999999E-2</v>
      </c>
      <c r="J169" s="46">
        <v>0</v>
      </c>
      <c r="K169" s="103"/>
    </row>
    <row r="170" spans="1:11" ht="18" customHeight="1">
      <c r="A170" s="132"/>
      <c r="B170" s="151"/>
      <c r="C170" s="99"/>
      <c r="D170" s="52"/>
      <c r="E170" s="47"/>
      <c r="F170" s="47"/>
      <c r="G170" s="47"/>
      <c r="H170" s="47"/>
      <c r="I170" s="47"/>
      <c r="J170" s="47"/>
      <c r="K170" s="103"/>
    </row>
    <row r="171" spans="1:11" ht="21" hidden="1" customHeight="1">
      <c r="A171" s="85"/>
      <c r="B171" s="122"/>
      <c r="C171" s="99"/>
      <c r="D171" s="52"/>
      <c r="E171" s="47"/>
      <c r="F171" s="47"/>
      <c r="G171" s="47"/>
      <c r="H171" s="47"/>
      <c r="I171" s="47"/>
      <c r="J171" s="47"/>
      <c r="K171" s="83"/>
    </row>
    <row r="172" spans="1:11" ht="21" hidden="1" customHeight="1">
      <c r="A172" s="43"/>
      <c r="B172" s="152"/>
      <c r="C172" s="102"/>
      <c r="D172" s="53"/>
      <c r="E172" s="48"/>
      <c r="F172" s="48"/>
      <c r="G172" s="48"/>
      <c r="H172" s="48"/>
      <c r="I172" s="48"/>
      <c r="J172" s="48"/>
      <c r="K172" s="84"/>
    </row>
    <row r="173" spans="1:11" ht="26.25" customHeight="1">
      <c r="A173" s="131" t="s">
        <v>52</v>
      </c>
      <c r="B173" s="121" t="s">
        <v>66</v>
      </c>
      <c r="C173" s="97"/>
      <c r="D173" s="1">
        <v>2022</v>
      </c>
      <c r="E173" s="2">
        <f t="shared" si="14"/>
        <v>10</v>
      </c>
      <c r="F173" s="2">
        <v>0</v>
      </c>
      <c r="G173" s="2">
        <v>0</v>
      </c>
      <c r="H173" s="2">
        <v>0</v>
      </c>
      <c r="I173" s="2">
        <v>10</v>
      </c>
      <c r="J173" s="2">
        <v>0</v>
      </c>
      <c r="K173" s="78" t="s">
        <v>16</v>
      </c>
    </row>
    <row r="174" spans="1:11">
      <c r="A174" s="132"/>
      <c r="B174" s="151"/>
      <c r="C174" s="99"/>
      <c r="D174" s="41">
        <v>2023</v>
      </c>
      <c r="E174" s="46">
        <f t="shared" si="14"/>
        <v>10</v>
      </c>
      <c r="F174" s="46">
        <v>0</v>
      </c>
      <c r="G174" s="46">
        <v>0</v>
      </c>
      <c r="H174" s="46">
        <v>0</v>
      </c>
      <c r="I174" s="46">
        <v>10</v>
      </c>
      <c r="J174" s="46">
        <v>0</v>
      </c>
      <c r="K174" s="79"/>
    </row>
    <row r="175" spans="1:11" ht="13.5" customHeight="1">
      <c r="A175" s="132"/>
      <c r="B175" s="151"/>
      <c r="C175" s="99"/>
      <c r="D175" s="52"/>
      <c r="E175" s="47"/>
      <c r="F175" s="47"/>
      <c r="G175" s="47"/>
      <c r="H175" s="47"/>
      <c r="I175" s="47"/>
      <c r="J175" s="47"/>
      <c r="K175" s="79"/>
    </row>
    <row r="176" spans="1:11" ht="21.75" hidden="1" customHeight="1">
      <c r="A176" s="85"/>
      <c r="B176" s="122"/>
      <c r="C176" s="99"/>
      <c r="D176" s="52"/>
      <c r="E176" s="47"/>
      <c r="F176" s="47"/>
      <c r="G176" s="47"/>
      <c r="H176" s="47"/>
      <c r="I176" s="47"/>
      <c r="J176" s="47"/>
      <c r="K176" s="80"/>
    </row>
    <row r="177" spans="1:11" ht="21.75" hidden="1" customHeight="1">
      <c r="A177" s="43"/>
      <c r="B177" s="152"/>
      <c r="C177" s="102"/>
      <c r="D177" s="53"/>
      <c r="E177" s="48"/>
      <c r="F177" s="48"/>
      <c r="G177" s="48"/>
      <c r="H177" s="48"/>
      <c r="I177" s="48"/>
      <c r="J177" s="48"/>
      <c r="K177" s="81"/>
    </row>
    <row r="178" spans="1:11" ht="21.75" customHeight="1">
      <c r="A178" s="131" t="s">
        <v>67</v>
      </c>
      <c r="B178" s="121" t="s">
        <v>68</v>
      </c>
      <c r="C178" s="97"/>
      <c r="D178" s="1">
        <v>2022</v>
      </c>
      <c r="E178" s="2">
        <f t="shared" si="14"/>
        <v>154.1</v>
      </c>
      <c r="F178" s="2">
        <v>154.1</v>
      </c>
      <c r="G178" s="2">
        <v>0</v>
      </c>
      <c r="H178" s="2">
        <v>0</v>
      </c>
      <c r="I178" s="2">
        <v>0</v>
      </c>
      <c r="J178" s="2">
        <v>0</v>
      </c>
      <c r="K178" s="82" t="s">
        <v>16</v>
      </c>
    </row>
    <row r="179" spans="1:11" ht="19.5" customHeight="1">
      <c r="A179" s="132"/>
      <c r="B179" s="151"/>
      <c r="C179" s="99"/>
      <c r="D179" s="41">
        <v>2023</v>
      </c>
      <c r="E179" s="46">
        <f t="shared" si="14"/>
        <v>161.69999999999999</v>
      </c>
      <c r="F179" s="46">
        <v>161.69999999999999</v>
      </c>
      <c r="G179" s="46">
        <v>0</v>
      </c>
      <c r="H179" s="46">
        <v>0</v>
      </c>
      <c r="I179" s="46">
        <v>0</v>
      </c>
      <c r="J179" s="46">
        <v>0</v>
      </c>
      <c r="K179" s="103"/>
    </row>
    <row r="180" spans="1:11" ht="12" customHeight="1">
      <c r="A180" s="132"/>
      <c r="B180" s="151"/>
      <c r="C180" s="99"/>
      <c r="D180" s="52"/>
      <c r="E180" s="47"/>
      <c r="F180" s="47"/>
      <c r="G180" s="47"/>
      <c r="H180" s="47"/>
      <c r="I180" s="47"/>
      <c r="J180" s="47"/>
      <c r="K180" s="103"/>
    </row>
    <row r="181" spans="1:11" ht="18.75" hidden="1" customHeight="1">
      <c r="A181" s="85"/>
      <c r="B181" s="122"/>
      <c r="C181" s="99"/>
      <c r="D181" s="52"/>
      <c r="E181" s="47"/>
      <c r="F181" s="47"/>
      <c r="G181" s="47"/>
      <c r="H181" s="47"/>
      <c r="I181" s="47"/>
      <c r="J181" s="47"/>
      <c r="K181" s="83"/>
    </row>
    <row r="182" spans="1:11" ht="18.75" hidden="1" customHeight="1">
      <c r="A182" s="43"/>
      <c r="B182" s="152"/>
      <c r="C182" s="102"/>
      <c r="D182" s="53"/>
      <c r="E182" s="48"/>
      <c r="F182" s="48"/>
      <c r="G182" s="48"/>
      <c r="H182" s="48"/>
      <c r="I182" s="48"/>
      <c r="J182" s="48"/>
      <c r="K182" s="84"/>
    </row>
    <row r="183" spans="1:11" ht="46.5" customHeight="1">
      <c r="A183" s="131" t="s">
        <v>69</v>
      </c>
      <c r="B183" s="121" t="s">
        <v>70</v>
      </c>
      <c r="C183" s="97"/>
      <c r="D183" s="1">
        <v>2022</v>
      </c>
      <c r="E183" s="2">
        <f t="shared" si="14"/>
        <v>3.52</v>
      </c>
      <c r="F183" s="2">
        <v>0</v>
      </c>
      <c r="G183" s="2">
        <v>3.52</v>
      </c>
      <c r="H183" s="2">
        <v>0</v>
      </c>
      <c r="I183" s="2">
        <v>0</v>
      </c>
      <c r="J183" s="2">
        <v>0</v>
      </c>
      <c r="K183" s="82" t="s">
        <v>16</v>
      </c>
    </row>
    <row r="184" spans="1:11">
      <c r="A184" s="132"/>
      <c r="B184" s="151"/>
      <c r="C184" s="99"/>
      <c r="D184" s="41">
        <v>2023</v>
      </c>
      <c r="E184" s="46">
        <f t="shared" si="14"/>
        <v>3.52</v>
      </c>
      <c r="F184" s="46">
        <v>0</v>
      </c>
      <c r="G184" s="46">
        <v>3.52</v>
      </c>
      <c r="H184" s="46">
        <v>0</v>
      </c>
      <c r="I184" s="46">
        <v>0</v>
      </c>
      <c r="J184" s="46">
        <v>0</v>
      </c>
      <c r="K184" s="153"/>
    </row>
    <row r="185" spans="1:11" ht="42.75" customHeight="1">
      <c r="A185" s="132"/>
      <c r="B185" s="151"/>
      <c r="C185" s="99"/>
      <c r="D185" s="52"/>
      <c r="E185" s="47"/>
      <c r="F185" s="47"/>
      <c r="G185" s="47"/>
      <c r="H185" s="47"/>
      <c r="I185" s="47"/>
      <c r="J185" s="47"/>
      <c r="K185" s="153"/>
    </row>
    <row r="186" spans="1:11" ht="20.25" hidden="1" customHeight="1">
      <c r="A186" s="85"/>
      <c r="B186" s="122"/>
      <c r="C186" s="99"/>
      <c r="D186" s="52"/>
      <c r="E186" s="47"/>
      <c r="F186" s="47"/>
      <c r="G186" s="47"/>
      <c r="H186" s="47"/>
      <c r="I186" s="47"/>
      <c r="J186" s="47"/>
      <c r="K186" s="154"/>
    </row>
    <row r="187" spans="1:11" ht="18" hidden="1" customHeight="1">
      <c r="A187" s="43"/>
      <c r="B187" s="152"/>
      <c r="C187" s="102"/>
      <c r="D187" s="53"/>
      <c r="E187" s="48"/>
      <c r="F187" s="48"/>
      <c r="G187" s="48"/>
      <c r="H187" s="48"/>
      <c r="I187" s="48"/>
      <c r="J187" s="48"/>
      <c r="K187" s="15"/>
    </row>
    <row r="188" spans="1:11" ht="34.5" customHeight="1">
      <c r="A188" s="131" t="s">
        <v>71</v>
      </c>
      <c r="B188" s="121" t="s">
        <v>72</v>
      </c>
      <c r="C188" s="137"/>
      <c r="D188" s="1">
        <v>2022</v>
      </c>
      <c r="E188" s="2">
        <f>H188+I188</f>
        <v>217.83875</v>
      </c>
      <c r="F188" s="2">
        <v>0</v>
      </c>
      <c r="G188" s="2">
        <v>0</v>
      </c>
      <c r="H188" s="2">
        <v>0</v>
      </c>
      <c r="I188" s="2">
        <v>217.83875</v>
      </c>
      <c r="J188" s="2">
        <v>0</v>
      </c>
      <c r="K188" s="82" t="s">
        <v>16</v>
      </c>
    </row>
    <row r="189" spans="1:11">
      <c r="A189" s="85"/>
      <c r="B189" s="90"/>
      <c r="C189" s="91"/>
      <c r="D189" s="41">
        <v>2023</v>
      </c>
      <c r="E189" s="46">
        <f t="shared" si="14"/>
        <v>203.88399999999999</v>
      </c>
      <c r="F189" s="46">
        <v>0</v>
      </c>
      <c r="G189" s="46">
        <v>0</v>
      </c>
      <c r="H189" s="46">
        <v>0</v>
      </c>
      <c r="I189" s="46">
        <v>203.88399999999999</v>
      </c>
      <c r="J189" s="46">
        <v>0</v>
      </c>
      <c r="K189" s="103"/>
    </row>
    <row r="190" spans="1:11" ht="15.75" customHeight="1">
      <c r="A190" s="85"/>
      <c r="B190" s="90"/>
      <c r="C190" s="91"/>
      <c r="D190" s="52"/>
      <c r="E190" s="47"/>
      <c r="F190" s="47"/>
      <c r="G190" s="47"/>
      <c r="H190" s="47"/>
      <c r="I190" s="47"/>
      <c r="J190" s="47"/>
      <c r="K190" s="103"/>
    </row>
    <row r="191" spans="1:11" ht="4.5" hidden="1" customHeight="1">
      <c r="A191" s="85"/>
      <c r="B191" s="90"/>
      <c r="C191" s="91"/>
      <c r="D191" s="52"/>
      <c r="E191" s="47"/>
      <c r="F191" s="47"/>
      <c r="G191" s="47"/>
      <c r="H191" s="47"/>
      <c r="I191" s="47"/>
      <c r="J191" s="47"/>
      <c r="K191" s="83"/>
    </row>
    <row r="192" spans="1:11" ht="19.5" hidden="1" customHeight="1">
      <c r="A192" s="43"/>
      <c r="B192" s="92"/>
      <c r="C192" s="93"/>
      <c r="D192" s="53"/>
      <c r="E192" s="48"/>
      <c r="F192" s="48"/>
      <c r="G192" s="48"/>
      <c r="H192" s="48"/>
      <c r="I192" s="48"/>
      <c r="J192" s="48"/>
      <c r="K192" s="84"/>
    </row>
    <row r="193" spans="1:11" ht="39" customHeight="1">
      <c r="A193" s="131" t="s">
        <v>73</v>
      </c>
      <c r="B193" s="121" t="s">
        <v>74</v>
      </c>
      <c r="C193" s="137"/>
      <c r="D193" s="1">
        <v>2022</v>
      </c>
      <c r="E193" s="2">
        <f t="shared" si="14"/>
        <v>5924.9610300000004</v>
      </c>
      <c r="F193" s="2">
        <v>0</v>
      </c>
      <c r="G193" s="2">
        <v>94.593999999999994</v>
      </c>
      <c r="H193" s="2">
        <v>627.1</v>
      </c>
      <c r="I193" s="2">
        <v>5203.26703</v>
      </c>
      <c r="J193" s="2">
        <v>0</v>
      </c>
      <c r="K193" s="82" t="s">
        <v>16</v>
      </c>
    </row>
    <row r="194" spans="1:11">
      <c r="A194" s="85"/>
      <c r="B194" s="90"/>
      <c r="C194" s="91"/>
      <c r="D194" s="41">
        <v>2023</v>
      </c>
      <c r="E194" s="46">
        <f t="shared" si="14"/>
        <v>6882.8261199999997</v>
      </c>
      <c r="F194" s="46">
        <v>0</v>
      </c>
      <c r="G194" s="46">
        <v>0</v>
      </c>
      <c r="H194" s="46">
        <v>0</v>
      </c>
      <c r="I194" s="46">
        <v>6882.8261199999997</v>
      </c>
      <c r="J194" s="46">
        <v>0</v>
      </c>
      <c r="K194" s="103"/>
    </row>
    <row r="195" spans="1:11" ht="11.25" customHeight="1">
      <c r="A195" s="85"/>
      <c r="B195" s="90"/>
      <c r="C195" s="91"/>
      <c r="D195" s="52"/>
      <c r="E195" s="47"/>
      <c r="F195" s="47"/>
      <c r="G195" s="47"/>
      <c r="H195" s="47"/>
      <c r="I195" s="47"/>
      <c r="J195" s="47"/>
      <c r="K195" s="103"/>
    </row>
    <row r="196" spans="1:11" ht="1.5" hidden="1" customHeight="1">
      <c r="A196" s="85"/>
      <c r="B196" s="90"/>
      <c r="C196" s="91"/>
      <c r="D196" s="52"/>
      <c r="E196" s="47"/>
      <c r="F196" s="47"/>
      <c r="G196" s="47"/>
      <c r="H196" s="47"/>
      <c r="I196" s="47"/>
      <c r="J196" s="47"/>
      <c r="K196" s="83"/>
    </row>
    <row r="197" spans="1:11" ht="20.25" hidden="1" customHeight="1">
      <c r="A197" s="43"/>
      <c r="B197" s="92"/>
      <c r="C197" s="93"/>
      <c r="D197" s="53"/>
      <c r="E197" s="48"/>
      <c r="F197" s="48"/>
      <c r="G197" s="48"/>
      <c r="H197" s="48"/>
      <c r="I197" s="48"/>
      <c r="J197" s="48"/>
      <c r="K197" s="84"/>
    </row>
    <row r="198" spans="1:11" ht="33" customHeight="1">
      <c r="A198" s="131" t="s">
        <v>75</v>
      </c>
      <c r="B198" s="121" t="s">
        <v>76</v>
      </c>
      <c r="C198" s="137"/>
      <c r="D198" s="1">
        <v>2022</v>
      </c>
      <c r="E198" s="2">
        <f t="shared" si="14"/>
        <v>245.3</v>
      </c>
      <c r="F198" s="2">
        <v>0</v>
      </c>
      <c r="G198" s="2">
        <v>0</v>
      </c>
      <c r="H198" s="2">
        <v>0</v>
      </c>
      <c r="I198" s="2">
        <v>245.3</v>
      </c>
      <c r="J198" s="2">
        <v>0</v>
      </c>
      <c r="K198" s="127" t="s">
        <v>16</v>
      </c>
    </row>
    <row r="199" spans="1:11">
      <c r="A199" s="85"/>
      <c r="B199" s="90"/>
      <c r="C199" s="91"/>
      <c r="D199" s="41">
        <v>2023</v>
      </c>
      <c r="E199" s="46">
        <f t="shared" si="14"/>
        <v>259.23343999999997</v>
      </c>
      <c r="F199" s="46">
        <v>0</v>
      </c>
      <c r="G199" s="46">
        <v>0</v>
      </c>
      <c r="H199" s="46">
        <v>0</v>
      </c>
      <c r="I199" s="46">
        <v>259.23343999999997</v>
      </c>
      <c r="J199" s="46">
        <v>0</v>
      </c>
      <c r="K199" s="144"/>
    </row>
    <row r="200" spans="1:11" ht="10.5" customHeight="1">
      <c r="A200" s="85"/>
      <c r="B200" s="90"/>
      <c r="C200" s="91"/>
      <c r="D200" s="52"/>
      <c r="E200" s="47"/>
      <c r="F200" s="47"/>
      <c r="G200" s="47"/>
      <c r="H200" s="47"/>
      <c r="I200" s="47"/>
      <c r="J200" s="47"/>
      <c r="K200" s="144"/>
    </row>
    <row r="201" spans="1:11" ht="21" hidden="1" customHeight="1">
      <c r="A201" s="85"/>
      <c r="B201" s="90"/>
      <c r="C201" s="91"/>
      <c r="D201" s="52"/>
      <c r="E201" s="47"/>
      <c r="F201" s="47"/>
      <c r="G201" s="47"/>
      <c r="H201" s="47"/>
      <c r="I201" s="47"/>
      <c r="J201" s="47"/>
      <c r="K201" s="85"/>
    </row>
    <row r="202" spans="1:11" ht="21" hidden="1" customHeight="1">
      <c r="A202" s="43"/>
      <c r="B202" s="92"/>
      <c r="C202" s="93"/>
      <c r="D202" s="53"/>
      <c r="E202" s="48"/>
      <c r="F202" s="48"/>
      <c r="G202" s="48"/>
      <c r="H202" s="48"/>
      <c r="I202" s="48"/>
      <c r="J202" s="48"/>
      <c r="K202" s="43"/>
    </row>
    <row r="203" spans="1:11" ht="35.25" customHeight="1">
      <c r="A203" s="131" t="s">
        <v>77</v>
      </c>
      <c r="B203" s="96" t="s">
        <v>78</v>
      </c>
      <c r="C203" s="137"/>
      <c r="D203" s="1">
        <v>2022</v>
      </c>
      <c r="E203" s="2">
        <f t="shared" si="14"/>
        <v>22.1</v>
      </c>
      <c r="F203" s="2">
        <v>0</v>
      </c>
      <c r="G203" s="2">
        <v>0</v>
      </c>
      <c r="H203" s="2">
        <v>0</v>
      </c>
      <c r="I203" s="2">
        <v>22.1</v>
      </c>
      <c r="J203" s="2">
        <v>0</v>
      </c>
      <c r="K203" s="82" t="s">
        <v>16</v>
      </c>
    </row>
    <row r="204" spans="1:11">
      <c r="A204" s="85"/>
      <c r="B204" s="133"/>
      <c r="C204" s="91"/>
      <c r="D204" s="41">
        <v>2023</v>
      </c>
      <c r="E204" s="46">
        <f t="shared" ref="E204:E209" si="15">I204</f>
        <v>6.66</v>
      </c>
      <c r="F204" s="46">
        <v>0</v>
      </c>
      <c r="G204" s="46">
        <v>0</v>
      </c>
      <c r="H204" s="46">
        <v>0</v>
      </c>
      <c r="I204" s="46">
        <v>6.66</v>
      </c>
      <c r="J204" s="46">
        <v>0</v>
      </c>
      <c r="K204" s="103"/>
    </row>
    <row r="205" spans="1:11" ht="14.25" customHeight="1">
      <c r="A205" s="85"/>
      <c r="B205" s="133"/>
      <c r="C205" s="91"/>
      <c r="D205" s="52"/>
      <c r="E205" s="47"/>
      <c r="F205" s="47"/>
      <c r="G205" s="47"/>
      <c r="H205" s="47"/>
      <c r="I205" s="47"/>
      <c r="J205" s="47"/>
      <c r="K205" s="103"/>
    </row>
    <row r="206" spans="1:11" ht="21" hidden="1" customHeight="1">
      <c r="A206" s="85"/>
      <c r="B206" s="133"/>
      <c r="C206" s="91"/>
      <c r="D206" s="52"/>
      <c r="E206" s="47"/>
      <c r="F206" s="47"/>
      <c r="G206" s="47"/>
      <c r="H206" s="47"/>
      <c r="I206" s="47"/>
      <c r="J206" s="47"/>
      <c r="K206" s="83"/>
    </row>
    <row r="207" spans="1:11" ht="21" hidden="1" customHeight="1">
      <c r="A207" s="43"/>
      <c r="B207" s="134"/>
      <c r="C207" s="93"/>
      <c r="D207" s="53"/>
      <c r="E207" s="48"/>
      <c r="F207" s="48"/>
      <c r="G207" s="48"/>
      <c r="H207" s="48"/>
      <c r="I207" s="48"/>
      <c r="J207" s="48"/>
      <c r="K207" s="84"/>
    </row>
    <row r="208" spans="1:11" ht="30.75" customHeight="1">
      <c r="A208" s="131" t="s">
        <v>83</v>
      </c>
      <c r="B208" s="121" t="s">
        <v>45</v>
      </c>
      <c r="C208" s="137"/>
      <c r="D208" s="1">
        <v>2022</v>
      </c>
      <c r="E208" s="2">
        <f t="shared" si="15"/>
        <v>14.1</v>
      </c>
      <c r="F208" s="2">
        <v>0</v>
      </c>
      <c r="G208" s="2">
        <v>0</v>
      </c>
      <c r="H208" s="2">
        <v>0</v>
      </c>
      <c r="I208" s="2">
        <v>14.1</v>
      </c>
      <c r="J208" s="2">
        <v>0</v>
      </c>
      <c r="K208" s="82" t="s">
        <v>16</v>
      </c>
    </row>
    <row r="209" spans="1:11">
      <c r="A209" s="85"/>
      <c r="B209" s="90"/>
      <c r="C209" s="91"/>
      <c r="D209" s="41">
        <v>2023</v>
      </c>
      <c r="E209" s="46">
        <f t="shared" si="15"/>
        <v>18.039560000000002</v>
      </c>
      <c r="F209" s="46">
        <v>0</v>
      </c>
      <c r="G209" s="46">
        <v>0</v>
      </c>
      <c r="H209" s="46">
        <v>0</v>
      </c>
      <c r="I209" s="46">
        <v>18.039560000000002</v>
      </c>
      <c r="J209" s="46">
        <v>0</v>
      </c>
      <c r="K209" s="103"/>
    </row>
    <row r="210" spans="1:11" ht="10.5" customHeight="1">
      <c r="A210" s="85"/>
      <c r="B210" s="90"/>
      <c r="C210" s="91"/>
      <c r="D210" s="52"/>
      <c r="E210" s="47"/>
      <c r="F210" s="47"/>
      <c r="G210" s="47"/>
      <c r="H210" s="47"/>
      <c r="I210" s="47"/>
      <c r="J210" s="47"/>
      <c r="K210" s="103"/>
    </row>
    <row r="211" spans="1:11" ht="21" hidden="1" customHeight="1">
      <c r="A211" s="85"/>
      <c r="B211" s="90"/>
      <c r="C211" s="91"/>
      <c r="D211" s="52"/>
      <c r="E211" s="47"/>
      <c r="F211" s="47"/>
      <c r="G211" s="47"/>
      <c r="H211" s="47"/>
      <c r="I211" s="47"/>
      <c r="J211" s="47"/>
      <c r="K211" s="83"/>
    </row>
    <row r="212" spans="1:11" ht="21" hidden="1" customHeight="1">
      <c r="A212" s="43"/>
      <c r="B212" s="92"/>
      <c r="C212" s="93"/>
      <c r="D212" s="53"/>
      <c r="E212" s="48"/>
      <c r="F212" s="48"/>
      <c r="G212" s="48"/>
      <c r="H212" s="48"/>
      <c r="I212" s="48"/>
      <c r="J212" s="48"/>
      <c r="K212" s="84"/>
    </row>
    <row r="213" spans="1:11" ht="93.75" customHeight="1">
      <c r="A213" s="24" t="s">
        <v>100</v>
      </c>
      <c r="B213" s="44" t="s">
        <v>101</v>
      </c>
      <c r="C213" s="45"/>
      <c r="D213" s="1">
        <v>2023</v>
      </c>
      <c r="E213" s="2">
        <f>F213+G213+H213+I213+J213</f>
        <v>84.688999999999993</v>
      </c>
      <c r="F213" s="2">
        <v>0</v>
      </c>
      <c r="G213" s="2">
        <v>84.688999999999993</v>
      </c>
      <c r="H213" s="2">
        <v>0</v>
      </c>
      <c r="I213" s="2">
        <v>0</v>
      </c>
      <c r="J213" s="2">
        <v>0</v>
      </c>
      <c r="K213" s="23"/>
    </row>
    <row r="214" spans="1:11">
      <c r="A214" s="32" t="s">
        <v>27</v>
      </c>
      <c r="B214" s="33"/>
      <c r="C214" s="34"/>
      <c r="D214" s="1"/>
      <c r="E214" s="6">
        <f>E215+E216+E217+E218</f>
        <v>15242.63409</v>
      </c>
      <c r="F214" s="6">
        <f>F215+F216+F217+F218</f>
        <v>315.79999999999995</v>
      </c>
      <c r="G214" s="6">
        <f>G215+G216+G217+G218</f>
        <v>186.32299999999998</v>
      </c>
      <c r="H214" s="6">
        <f>H215+H216+H217+H218</f>
        <v>627.1</v>
      </c>
      <c r="I214" s="6">
        <f>I215+I216+I217+I218</f>
        <v>14113.411090000001</v>
      </c>
      <c r="J214" s="6">
        <v>0</v>
      </c>
      <c r="K214" s="41" t="s">
        <v>16</v>
      </c>
    </row>
    <row r="215" spans="1:11" ht="28.5" customHeight="1">
      <c r="A215" s="146" t="s">
        <v>28</v>
      </c>
      <c r="B215" s="147"/>
      <c r="C215" s="61"/>
      <c r="D215" s="7">
        <v>2022</v>
      </c>
      <c r="E215" s="6">
        <f>F215+G215+H215+I215+J215</f>
        <v>7071.5997800000014</v>
      </c>
      <c r="F215" s="6">
        <f>F178</f>
        <v>154.1</v>
      </c>
      <c r="G215" s="6">
        <f>G183+G193</f>
        <v>98.11399999999999</v>
      </c>
      <c r="H215" s="6">
        <f>H188+H193</f>
        <v>627.1</v>
      </c>
      <c r="I215" s="6">
        <f>I153+I158+I163+I168+I173+I188+I193+I198+I203+I208</f>
        <v>6192.2857800000011</v>
      </c>
      <c r="J215" s="6">
        <v>0</v>
      </c>
      <c r="K215" s="52"/>
    </row>
    <row r="216" spans="1:11">
      <c r="A216" s="148"/>
      <c r="B216" s="149"/>
      <c r="C216" s="63"/>
      <c r="D216" s="49">
        <v>2023</v>
      </c>
      <c r="E216" s="54">
        <f>F216+G216+H216+I216+J216</f>
        <v>8171.0343099999991</v>
      </c>
      <c r="F216" s="54">
        <f>F179</f>
        <v>161.69999999999999</v>
      </c>
      <c r="G216" s="54">
        <f>G184+G213</f>
        <v>88.208999999999989</v>
      </c>
      <c r="H216" s="54">
        <f>H194</f>
        <v>0</v>
      </c>
      <c r="I216" s="54">
        <f>I154+I159+I164+I169+I174+I179+I184+I189+I194+I199+I204+I209</f>
        <v>7921.1253099999994</v>
      </c>
      <c r="J216" s="54">
        <v>0</v>
      </c>
      <c r="K216" s="52"/>
    </row>
    <row r="217" spans="1:11" ht="11.25" customHeight="1">
      <c r="A217" s="148"/>
      <c r="B217" s="149"/>
      <c r="C217" s="63"/>
      <c r="D217" s="50"/>
      <c r="E217" s="55"/>
      <c r="F217" s="55"/>
      <c r="G217" s="55"/>
      <c r="H217" s="55"/>
      <c r="I217" s="55"/>
      <c r="J217" s="55"/>
      <c r="K217" s="52"/>
    </row>
    <row r="218" spans="1:11" hidden="1">
      <c r="A218" s="150"/>
      <c r="B218" s="64"/>
      <c r="C218" s="63"/>
      <c r="D218" s="50"/>
      <c r="E218" s="55"/>
      <c r="F218" s="55"/>
      <c r="G218" s="55"/>
      <c r="H218" s="55"/>
      <c r="I218" s="55"/>
      <c r="J218" s="55"/>
      <c r="K218" s="53"/>
    </row>
    <row r="219" spans="1:11" hidden="1">
      <c r="A219" s="38"/>
      <c r="B219" s="39"/>
      <c r="C219" s="40"/>
      <c r="D219" s="51"/>
      <c r="E219" s="56"/>
      <c r="F219" s="56"/>
      <c r="G219" s="56"/>
      <c r="H219" s="56"/>
      <c r="I219" s="56"/>
      <c r="J219" s="56"/>
      <c r="K219" s="19"/>
    </row>
    <row r="220" spans="1:11" ht="15" customHeight="1">
      <c r="A220" s="57" t="s">
        <v>79</v>
      </c>
      <c r="B220" s="58"/>
      <c r="C220" s="58"/>
      <c r="D220" s="58"/>
      <c r="E220" s="58"/>
      <c r="F220" s="58"/>
      <c r="G220" s="58"/>
      <c r="H220" s="58"/>
      <c r="I220" s="58"/>
      <c r="J220" s="58"/>
      <c r="K220" s="59"/>
    </row>
    <row r="221" spans="1:11" ht="37.5" customHeight="1">
      <c r="A221" s="131" t="s">
        <v>37</v>
      </c>
      <c r="B221" s="121" t="s">
        <v>80</v>
      </c>
      <c r="C221" s="97"/>
      <c r="D221" s="1">
        <v>2022</v>
      </c>
      <c r="E221" s="2">
        <f>I221</f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82" t="s">
        <v>16</v>
      </c>
    </row>
    <row r="222" spans="1:11">
      <c r="A222" s="132"/>
      <c r="B222" s="151"/>
      <c r="C222" s="99"/>
      <c r="D222" s="41">
        <v>2023</v>
      </c>
      <c r="E222" s="46">
        <f>I222</f>
        <v>2.1</v>
      </c>
      <c r="F222" s="46">
        <v>0</v>
      </c>
      <c r="G222" s="46">
        <v>0</v>
      </c>
      <c r="H222" s="46">
        <v>0</v>
      </c>
      <c r="I222" s="46">
        <v>2.1</v>
      </c>
      <c r="J222" s="46">
        <v>0</v>
      </c>
      <c r="K222" s="103"/>
    </row>
    <row r="223" spans="1:11" ht="15.75" customHeight="1">
      <c r="A223" s="132"/>
      <c r="B223" s="151"/>
      <c r="C223" s="99"/>
      <c r="D223" s="52"/>
      <c r="E223" s="47"/>
      <c r="F223" s="47"/>
      <c r="G223" s="47"/>
      <c r="H223" s="47"/>
      <c r="I223" s="47"/>
      <c r="J223" s="47"/>
      <c r="K223" s="103"/>
    </row>
    <row r="224" spans="1:11" ht="19.5" hidden="1" customHeight="1">
      <c r="A224" s="85"/>
      <c r="B224" s="122"/>
      <c r="C224" s="99"/>
      <c r="D224" s="52"/>
      <c r="E224" s="47"/>
      <c r="F224" s="47"/>
      <c r="G224" s="47"/>
      <c r="H224" s="47"/>
      <c r="I224" s="47"/>
      <c r="J224" s="47"/>
      <c r="K224" s="83"/>
    </row>
    <row r="225" spans="1:11" ht="19.5" hidden="1" customHeight="1">
      <c r="A225" s="43"/>
      <c r="B225" s="152"/>
      <c r="C225" s="102"/>
      <c r="D225" s="53"/>
      <c r="E225" s="48"/>
      <c r="F225" s="48"/>
      <c r="G225" s="48"/>
      <c r="H225" s="48"/>
      <c r="I225" s="48"/>
      <c r="J225" s="48"/>
      <c r="K225" s="84"/>
    </row>
    <row r="226" spans="1:11">
      <c r="A226" s="104" t="s">
        <v>81</v>
      </c>
      <c r="B226" s="105"/>
      <c r="C226" s="12"/>
      <c r="D226" s="1"/>
      <c r="E226" s="2"/>
      <c r="F226" s="2"/>
      <c r="G226" s="2"/>
      <c r="H226" s="2"/>
      <c r="I226" s="2"/>
      <c r="J226" s="2"/>
      <c r="K226" s="3"/>
    </row>
    <row r="227" spans="1:11" ht="46.5" customHeight="1">
      <c r="A227" s="94" t="s">
        <v>39</v>
      </c>
      <c r="B227" s="96" t="s">
        <v>82</v>
      </c>
      <c r="C227" s="137"/>
      <c r="D227" s="1">
        <v>2022</v>
      </c>
      <c r="E227" s="2">
        <f>I227</f>
        <v>2.1</v>
      </c>
      <c r="F227" s="2">
        <v>0</v>
      </c>
      <c r="G227" s="2">
        <v>0</v>
      </c>
      <c r="H227" s="2">
        <v>0</v>
      </c>
      <c r="I227" s="2">
        <v>2.1</v>
      </c>
      <c r="J227" s="2">
        <v>0</v>
      </c>
      <c r="K227" s="82" t="s">
        <v>16</v>
      </c>
    </row>
    <row r="228" spans="1:11">
      <c r="A228" s="90"/>
      <c r="B228" s="133"/>
      <c r="C228" s="91"/>
      <c r="D228" s="41">
        <v>2023</v>
      </c>
      <c r="E228" s="46">
        <f>I228</f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103"/>
    </row>
    <row r="229" spans="1:11" ht="23.25" customHeight="1">
      <c r="A229" s="90"/>
      <c r="B229" s="133"/>
      <c r="C229" s="91"/>
      <c r="D229" s="52"/>
      <c r="E229" s="47"/>
      <c r="F229" s="47"/>
      <c r="G229" s="47"/>
      <c r="H229" s="47"/>
      <c r="I229" s="47"/>
      <c r="J229" s="47"/>
      <c r="K229" s="103"/>
    </row>
    <row r="230" spans="1:11" ht="23.25" customHeight="1">
      <c r="A230" s="90"/>
      <c r="B230" s="133"/>
      <c r="C230" s="91"/>
      <c r="D230" s="52"/>
      <c r="E230" s="47"/>
      <c r="F230" s="47"/>
      <c r="G230" s="47"/>
      <c r="H230" s="47"/>
      <c r="I230" s="47"/>
      <c r="J230" s="47"/>
      <c r="K230" s="83"/>
    </row>
    <row r="231" spans="1:11" ht="27" customHeight="1">
      <c r="A231" s="92"/>
      <c r="B231" s="134"/>
      <c r="C231" s="93"/>
      <c r="D231" s="53"/>
      <c r="E231" s="48"/>
      <c r="F231" s="48"/>
      <c r="G231" s="48"/>
      <c r="H231" s="48"/>
      <c r="I231" s="48"/>
      <c r="J231" s="48"/>
      <c r="K231" s="84"/>
    </row>
    <row r="232" spans="1:11">
      <c r="A232" s="32" t="s">
        <v>27</v>
      </c>
      <c r="B232" s="33"/>
      <c r="C232" s="34"/>
      <c r="D232" s="1"/>
      <c r="E232" s="6">
        <f>E233+E234+E235+E236</f>
        <v>0</v>
      </c>
      <c r="F232" s="6">
        <v>0</v>
      </c>
      <c r="G232" s="6">
        <v>0</v>
      </c>
      <c r="H232" s="6">
        <v>0</v>
      </c>
      <c r="I232" s="6">
        <f>I233+I234+I235+I236</f>
        <v>0</v>
      </c>
      <c r="J232" s="6">
        <v>0</v>
      </c>
      <c r="K232" s="3"/>
    </row>
    <row r="233" spans="1:11">
      <c r="A233" s="146" t="s">
        <v>28</v>
      </c>
      <c r="B233" s="147"/>
      <c r="C233" s="61"/>
      <c r="D233" s="7">
        <v>2022</v>
      </c>
      <c r="E233" s="6">
        <f>I233</f>
        <v>0</v>
      </c>
      <c r="F233" s="6">
        <v>0</v>
      </c>
      <c r="G233" s="6">
        <v>0</v>
      </c>
      <c r="H233" s="6">
        <v>0</v>
      </c>
      <c r="I233" s="6">
        <f>I221</f>
        <v>0</v>
      </c>
      <c r="J233" s="6">
        <v>0</v>
      </c>
      <c r="K233" s="41" t="s">
        <v>16</v>
      </c>
    </row>
    <row r="234" spans="1:11">
      <c r="A234" s="148"/>
      <c r="B234" s="149"/>
      <c r="C234" s="63"/>
      <c r="D234" s="49">
        <v>2023</v>
      </c>
      <c r="E234" s="54">
        <f>I234</f>
        <v>0</v>
      </c>
      <c r="F234" s="54">
        <v>0</v>
      </c>
      <c r="G234" s="54">
        <v>0</v>
      </c>
      <c r="H234" s="54">
        <v>0</v>
      </c>
      <c r="I234" s="54">
        <v>0</v>
      </c>
      <c r="J234" s="54">
        <v>0</v>
      </c>
      <c r="K234" s="52"/>
    </row>
    <row r="235" spans="1:11">
      <c r="A235" s="148"/>
      <c r="B235" s="149"/>
      <c r="C235" s="63"/>
      <c r="D235" s="50"/>
      <c r="E235" s="55"/>
      <c r="F235" s="55"/>
      <c r="G235" s="55"/>
      <c r="H235" s="55"/>
      <c r="I235" s="55"/>
      <c r="J235" s="55"/>
      <c r="K235" s="52"/>
    </row>
    <row r="236" spans="1:11">
      <c r="A236" s="150"/>
      <c r="B236" s="64"/>
      <c r="C236" s="63"/>
      <c r="D236" s="50"/>
      <c r="E236" s="55"/>
      <c r="F236" s="55"/>
      <c r="G236" s="55"/>
      <c r="H236" s="55"/>
      <c r="I236" s="55"/>
      <c r="J236" s="55"/>
      <c r="K236" s="52"/>
    </row>
    <row r="237" spans="1:11">
      <c r="A237" s="38"/>
      <c r="B237" s="39"/>
      <c r="C237" s="40"/>
      <c r="D237" s="51"/>
      <c r="E237" s="56"/>
      <c r="F237" s="56"/>
      <c r="G237" s="56"/>
      <c r="H237" s="56"/>
      <c r="I237" s="56"/>
      <c r="J237" s="56"/>
      <c r="K237" s="53"/>
    </row>
    <row r="238" spans="1:11" ht="29.25" customHeight="1">
      <c r="A238" s="32" t="s">
        <v>117</v>
      </c>
      <c r="B238" s="33"/>
      <c r="C238" s="34"/>
      <c r="D238" s="1"/>
      <c r="E238" s="6">
        <f t="shared" ref="E238:I240" si="16">E241</f>
        <v>31044.94339</v>
      </c>
      <c r="F238" s="6">
        <f t="shared" si="16"/>
        <v>315.79999999999995</v>
      </c>
      <c r="G238" s="6">
        <f t="shared" si="16"/>
        <v>6529.4230000000007</v>
      </c>
      <c r="H238" s="6">
        <f t="shared" si="16"/>
        <v>5552.6226800000004</v>
      </c>
      <c r="I238" s="6">
        <f t="shared" si="16"/>
        <v>18647.097710000002</v>
      </c>
      <c r="J238" s="6">
        <v>0</v>
      </c>
      <c r="K238" s="41" t="s">
        <v>16</v>
      </c>
    </row>
    <row r="239" spans="1:11" ht="25.5" customHeight="1">
      <c r="A239" s="35" t="s">
        <v>28</v>
      </c>
      <c r="B239" s="36"/>
      <c r="C239" s="37"/>
      <c r="D239" s="7">
        <v>2022</v>
      </c>
      <c r="E239" s="6">
        <f t="shared" si="16"/>
        <v>14027.652750000001</v>
      </c>
      <c r="F239" s="6">
        <f t="shared" si="16"/>
        <v>154.1</v>
      </c>
      <c r="G239" s="6">
        <f t="shared" si="16"/>
        <v>3260.2140000000004</v>
      </c>
      <c r="H239" s="6">
        <f t="shared" si="16"/>
        <v>2140.0387500000002</v>
      </c>
      <c r="I239" s="6">
        <f t="shared" si="16"/>
        <v>8473.3000000000011</v>
      </c>
      <c r="J239" s="6">
        <v>0</v>
      </c>
      <c r="K239" s="42"/>
    </row>
    <row r="240" spans="1:11" ht="24.75" customHeight="1">
      <c r="A240" s="38"/>
      <c r="B240" s="39"/>
      <c r="C240" s="40"/>
      <c r="D240" s="30">
        <v>2023</v>
      </c>
      <c r="E240" s="31">
        <f t="shared" si="16"/>
        <v>17017.290639999999</v>
      </c>
      <c r="F240" s="31">
        <f t="shared" si="16"/>
        <v>161.69999999999999</v>
      </c>
      <c r="G240" s="31">
        <f t="shared" si="16"/>
        <v>3269.2090000000003</v>
      </c>
      <c r="H240" s="31">
        <f t="shared" si="16"/>
        <v>3412.5839300000002</v>
      </c>
      <c r="I240" s="31">
        <f t="shared" si="16"/>
        <v>10173.797709999999</v>
      </c>
      <c r="J240" s="31">
        <v>0</v>
      </c>
      <c r="K240" s="43"/>
    </row>
    <row r="241" spans="1:11" ht="41.25" customHeight="1">
      <c r="A241" s="32" t="s">
        <v>118</v>
      </c>
      <c r="B241" s="33"/>
      <c r="C241" s="34"/>
      <c r="D241" s="1"/>
      <c r="E241" s="6">
        <f>E242+E243+E244+E245+E246</f>
        <v>31044.94339</v>
      </c>
      <c r="F241" s="6">
        <f>F242+F243+F244+F245+F246</f>
        <v>315.79999999999995</v>
      </c>
      <c r="G241" s="6">
        <f>G242+G243+G244+G245+G246</f>
        <v>6529.4230000000007</v>
      </c>
      <c r="H241" s="6">
        <f>H242+H243+H244+H245+H246</f>
        <v>5552.6226800000004</v>
      </c>
      <c r="I241" s="6">
        <f>I242+I243+I244+I245+I246</f>
        <v>18647.097710000002</v>
      </c>
      <c r="J241" s="6">
        <v>0</v>
      </c>
      <c r="K241" s="3"/>
    </row>
    <row r="242" spans="1:11" ht="25.5" customHeight="1">
      <c r="A242" s="146" t="s">
        <v>28</v>
      </c>
      <c r="B242" s="147"/>
      <c r="C242" s="61"/>
      <c r="D242" s="7">
        <v>2022</v>
      </c>
      <c r="E242" s="6">
        <f>F242+G242+H242+I242+J242</f>
        <v>14027.652750000001</v>
      </c>
      <c r="F242" s="6">
        <f>F215</f>
        <v>154.1</v>
      </c>
      <c r="G242" s="6">
        <f>G45+G55+G76+G99+G135+G147+G215</f>
        <v>3260.2140000000004</v>
      </c>
      <c r="H242" s="6">
        <f>H45+H55+H76+H99+H135+H215</f>
        <v>2140.0387500000002</v>
      </c>
      <c r="I242" s="6">
        <f>I45+I55+I76+I99+I135+I147+I215+I233</f>
        <v>8473.3000000000011</v>
      </c>
      <c r="J242" s="6">
        <v>0</v>
      </c>
      <c r="K242" s="41" t="s">
        <v>16</v>
      </c>
    </row>
    <row r="243" spans="1:11">
      <c r="A243" s="148"/>
      <c r="B243" s="149"/>
      <c r="C243" s="63"/>
      <c r="D243" s="49">
        <v>2023</v>
      </c>
      <c r="E243" s="54">
        <f>F243+G243+H243+I243+J243</f>
        <v>17017.290639999999</v>
      </c>
      <c r="F243" s="54">
        <f>F216</f>
        <v>161.69999999999999</v>
      </c>
      <c r="G243" s="54">
        <f>G46+G56+G77+G100+G136+G148+G216+G234</f>
        <v>3269.2090000000003</v>
      </c>
      <c r="H243" s="54">
        <f>H46+H56+H77+H100+H136+H148+H216+H234</f>
        <v>3412.5839300000002</v>
      </c>
      <c r="I243" s="54">
        <f>I46+I56+I77+I100+I136+I148+I216+I234</f>
        <v>10173.797709999999</v>
      </c>
      <c r="J243" s="54">
        <v>0</v>
      </c>
      <c r="K243" s="52"/>
    </row>
    <row r="244" spans="1:11" ht="9.75" customHeight="1">
      <c r="A244" s="148"/>
      <c r="B244" s="149"/>
      <c r="C244" s="63"/>
      <c r="D244" s="50"/>
      <c r="E244" s="55"/>
      <c r="F244" s="55"/>
      <c r="G244" s="55"/>
      <c r="H244" s="55"/>
      <c r="I244" s="42"/>
      <c r="J244" s="55"/>
      <c r="K244" s="52"/>
    </row>
    <row r="245" spans="1:11" hidden="1">
      <c r="A245" s="150"/>
      <c r="B245" s="64"/>
      <c r="C245" s="63"/>
      <c r="D245" s="50"/>
      <c r="E245" s="55"/>
      <c r="F245" s="55"/>
      <c r="G245" s="55"/>
      <c r="H245" s="55"/>
      <c r="I245" s="42"/>
      <c r="J245" s="55"/>
      <c r="K245" s="52"/>
    </row>
    <row r="246" spans="1:11">
      <c r="A246" s="38"/>
      <c r="B246" s="39"/>
      <c r="C246" s="40"/>
      <c r="D246" s="51"/>
      <c r="E246" s="56"/>
      <c r="F246" s="56"/>
      <c r="G246" s="56"/>
      <c r="H246" s="56"/>
      <c r="I246" s="43"/>
      <c r="J246" s="56"/>
      <c r="K246" s="53"/>
    </row>
  </sheetData>
  <mergeCells count="441">
    <mergeCell ref="F106:F109"/>
    <mergeCell ref="G106:G109"/>
    <mergeCell ref="H106:H109"/>
    <mergeCell ref="I106:I109"/>
    <mergeCell ref="J106:J109"/>
    <mergeCell ref="D111:D114"/>
    <mergeCell ref="E111:E114"/>
    <mergeCell ref="F111:F114"/>
    <mergeCell ref="G111:G114"/>
    <mergeCell ref="H111:H114"/>
    <mergeCell ref="I111:I114"/>
    <mergeCell ref="J111:J114"/>
    <mergeCell ref="D234:D237"/>
    <mergeCell ref="E234:E237"/>
    <mergeCell ref="F234:F237"/>
    <mergeCell ref="G234:G237"/>
    <mergeCell ref="H234:H237"/>
    <mergeCell ref="I234:I237"/>
    <mergeCell ref="J234:J237"/>
    <mergeCell ref="K233:K237"/>
    <mergeCell ref="D243:D246"/>
    <mergeCell ref="E243:E246"/>
    <mergeCell ref="F243:F246"/>
    <mergeCell ref="G243:G246"/>
    <mergeCell ref="H243:H246"/>
    <mergeCell ref="I243:I246"/>
    <mergeCell ref="J243:J246"/>
    <mergeCell ref="K242:K246"/>
    <mergeCell ref="D222:D225"/>
    <mergeCell ref="E222:E225"/>
    <mergeCell ref="F222:F225"/>
    <mergeCell ref="G222:G225"/>
    <mergeCell ref="H222:H225"/>
    <mergeCell ref="I222:I225"/>
    <mergeCell ref="J222:J225"/>
    <mergeCell ref="D228:D231"/>
    <mergeCell ref="E228:E231"/>
    <mergeCell ref="F228:F231"/>
    <mergeCell ref="G228:G231"/>
    <mergeCell ref="H228:H231"/>
    <mergeCell ref="I228:I231"/>
    <mergeCell ref="J228:J231"/>
    <mergeCell ref="D209:D212"/>
    <mergeCell ref="E209:E212"/>
    <mergeCell ref="F209:F212"/>
    <mergeCell ref="G209:G212"/>
    <mergeCell ref="H209:H212"/>
    <mergeCell ref="I209:I212"/>
    <mergeCell ref="J209:J212"/>
    <mergeCell ref="D216:D219"/>
    <mergeCell ref="E216:E219"/>
    <mergeCell ref="F216:F219"/>
    <mergeCell ref="G216:G219"/>
    <mergeCell ref="H216:H219"/>
    <mergeCell ref="I216:I219"/>
    <mergeCell ref="J216:J219"/>
    <mergeCell ref="J194:J197"/>
    <mergeCell ref="D199:D202"/>
    <mergeCell ref="E199:E202"/>
    <mergeCell ref="F199:F202"/>
    <mergeCell ref="G199:G202"/>
    <mergeCell ref="H199:H202"/>
    <mergeCell ref="I199:I202"/>
    <mergeCell ref="J199:J202"/>
    <mergeCell ref="D204:D207"/>
    <mergeCell ref="E204:E207"/>
    <mergeCell ref="F204:F207"/>
    <mergeCell ref="G204:G207"/>
    <mergeCell ref="H204:H207"/>
    <mergeCell ref="I204:I207"/>
    <mergeCell ref="J204:J207"/>
    <mergeCell ref="D179:D182"/>
    <mergeCell ref="E179:E182"/>
    <mergeCell ref="F179:F182"/>
    <mergeCell ref="G179:G182"/>
    <mergeCell ref="H179:H182"/>
    <mergeCell ref="I179:I182"/>
    <mergeCell ref="J179:J182"/>
    <mergeCell ref="D184:D187"/>
    <mergeCell ref="E184:E187"/>
    <mergeCell ref="F184:F187"/>
    <mergeCell ref="G184:G187"/>
    <mergeCell ref="H184:H187"/>
    <mergeCell ref="I184:I187"/>
    <mergeCell ref="J184:J187"/>
    <mergeCell ref="F154:F157"/>
    <mergeCell ref="G154:G157"/>
    <mergeCell ref="H154:H157"/>
    <mergeCell ref="I154:I157"/>
    <mergeCell ref="J154:J157"/>
    <mergeCell ref="D174:D177"/>
    <mergeCell ref="E174:E177"/>
    <mergeCell ref="F174:F177"/>
    <mergeCell ref="G174:G177"/>
    <mergeCell ref="H174:H177"/>
    <mergeCell ref="I174:I177"/>
    <mergeCell ref="J174:J177"/>
    <mergeCell ref="J164:J167"/>
    <mergeCell ref="D169:D172"/>
    <mergeCell ref="E169:E172"/>
    <mergeCell ref="F169:F172"/>
    <mergeCell ref="G169:G172"/>
    <mergeCell ref="H169:H172"/>
    <mergeCell ref="I169:I172"/>
    <mergeCell ref="J169:J172"/>
    <mergeCell ref="D154:D157"/>
    <mergeCell ref="E154:E157"/>
    <mergeCell ref="D142:D145"/>
    <mergeCell ref="E142:E145"/>
    <mergeCell ref="F142:F145"/>
    <mergeCell ref="G142:G145"/>
    <mergeCell ref="H142:H145"/>
    <mergeCell ref="I142:I145"/>
    <mergeCell ref="J142:J145"/>
    <mergeCell ref="D148:D151"/>
    <mergeCell ref="E148:E151"/>
    <mergeCell ref="F148:F151"/>
    <mergeCell ref="G148:G151"/>
    <mergeCell ref="H148:H151"/>
    <mergeCell ref="I148:I151"/>
    <mergeCell ref="J148:J151"/>
    <mergeCell ref="D126:D129"/>
    <mergeCell ref="E126:E129"/>
    <mergeCell ref="F126:F129"/>
    <mergeCell ref="G126:G129"/>
    <mergeCell ref="H126:H129"/>
    <mergeCell ref="I126:I129"/>
    <mergeCell ref="J126:J129"/>
    <mergeCell ref="D136:D139"/>
    <mergeCell ref="E136:E139"/>
    <mergeCell ref="F136:F139"/>
    <mergeCell ref="G136:G139"/>
    <mergeCell ref="H136:H139"/>
    <mergeCell ref="I136:I139"/>
    <mergeCell ref="J136:J139"/>
    <mergeCell ref="A215:C219"/>
    <mergeCell ref="A221:A225"/>
    <mergeCell ref="B221:C225"/>
    <mergeCell ref="K221:K225"/>
    <mergeCell ref="A227:A231"/>
    <mergeCell ref="B227:C231"/>
    <mergeCell ref="K227:K231"/>
    <mergeCell ref="E100:E103"/>
    <mergeCell ref="F100:F103"/>
    <mergeCell ref="G100:G103"/>
    <mergeCell ref="H100:H103"/>
    <mergeCell ref="I100:I103"/>
    <mergeCell ref="J100:J103"/>
    <mergeCell ref="K98:K103"/>
    <mergeCell ref="D116:D119"/>
    <mergeCell ref="E116:E119"/>
    <mergeCell ref="F116:F119"/>
    <mergeCell ref="G116:G119"/>
    <mergeCell ref="H116:H119"/>
    <mergeCell ref="I116:I119"/>
    <mergeCell ref="J116:J119"/>
    <mergeCell ref="D121:D124"/>
    <mergeCell ref="E121:E124"/>
    <mergeCell ref="F121:F124"/>
    <mergeCell ref="A183:A187"/>
    <mergeCell ref="B183:C187"/>
    <mergeCell ref="A188:A192"/>
    <mergeCell ref="B188:C192"/>
    <mergeCell ref="K188:K192"/>
    <mergeCell ref="A193:A197"/>
    <mergeCell ref="B193:C197"/>
    <mergeCell ref="K193:K197"/>
    <mergeCell ref="A208:A212"/>
    <mergeCell ref="B208:C212"/>
    <mergeCell ref="K208:K212"/>
    <mergeCell ref="D189:D192"/>
    <mergeCell ref="E189:E192"/>
    <mergeCell ref="F189:F192"/>
    <mergeCell ref="G189:G192"/>
    <mergeCell ref="H189:H192"/>
    <mergeCell ref="I189:I192"/>
    <mergeCell ref="J189:J192"/>
    <mergeCell ref="D194:D197"/>
    <mergeCell ref="E194:E197"/>
    <mergeCell ref="F194:F197"/>
    <mergeCell ref="G194:G197"/>
    <mergeCell ref="H194:H197"/>
    <mergeCell ref="I194:I197"/>
    <mergeCell ref="A147:C151"/>
    <mergeCell ref="K147:K151"/>
    <mergeCell ref="A153:A157"/>
    <mergeCell ref="B153:C157"/>
    <mergeCell ref="K153:K157"/>
    <mergeCell ref="A158:A162"/>
    <mergeCell ref="B158:C162"/>
    <mergeCell ref="K158:K162"/>
    <mergeCell ref="A163:A167"/>
    <mergeCell ref="B163:C167"/>
    <mergeCell ref="K163:K167"/>
    <mergeCell ref="D159:D162"/>
    <mergeCell ref="E159:E162"/>
    <mergeCell ref="F159:F162"/>
    <mergeCell ref="G159:G162"/>
    <mergeCell ref="H159:H162"/>
    <mergeCell ref="I159:I162"/>
    <mergeCell ref="J159:J162"/>
    <mergeCell ref="D164:D167"/>
    <mergeCell ref="E164:E167"/>
    <mergeCell ref="F164:F167"/>
    <mergeCell ref="G164:G167"/>
    <mergeCell ref="H164:H167"/>
    <mergeCell ref="I164:I167"/>
    <mergeCell ref="A110:A114"/>
    <mergeCell ref="B110:C114"/>
    <mergeCell ref="K110:K114"/>
    <mergeCell ref="A115:A119"/>
    <mergeCell ref="B115:C119"/>
    <mergeCell ref="K115:K119"/>
    <mergeCell ref="A120:A124"/>
    <mergeCell ref="B120:C124"/>
    <mergeCell ref="K120:K124"/>
    <mergeCell ref="G121:G124"/>
    <mergeCell ref="H121:H124"/>
    <mergeCell ref="I121:I124"/>
    <mergeCell ref="J121:J124"/>
    <mergeCell ref="A82:A86"/>
    <mergeCell ref="B82:C86"/>
    <mergeCell ref="K82:K87"/>
    <mergeCell ref="A93:A97"/>
    <mergeCell ref="B93:C97"/>
    <mergeCell ref="A99:C103"/>
    <mergeCell ref="A105:A109"/>
    <mergeCell ref="B105:C109"/>
    <mergeCell ref="K105:K109"/>
    <mergeCell ref="D83:D86"/>
    <mergeCell ref="E83:E86"/>
    <mergeCell ref="F83:F86"/>
    <mergeCell ref="G83:G86"/>
    <mergeCell ref="H83:H86"/>
    <mergeCell ref="I83:I86"/>
    <mergeCell ref="J83:J86"/>
    <mergeCell ref="D94:D97"/>
    <mergeCell ref="E94:E97"/>
    <mergeCell ref="F94:F97"/>
    <mergeCell ref="G94:G97"/>
    <mergeCell ref="H94:H97"/>
    <mergeCell ref="I94:I97"/>
    <mergeCell ref="D106:D109"/>
    <mergeCell ref="E106:E109"/>
    <mergeCell ref="A30:A34"/>
    <mergeCell ref="B30:C34"/>
    <mergeCell ref="A35:A39"/>
    <mergeCell ref="B35:C39"/>
    <mergeCell ref="B43:C43"/>
    <mergeCell ref="K41:K43"/>
    <mergeCell ref="K35:K39"/>
    <mergeCell ref="K30:K34"/>
    <mergeCell ref="K25:K29"/>
    <mergeCell ref="A25:A29"/>
    <mergeCell ref="H26:H29"/>
    <mergeCell ref="I26:I29"/>
    <mergeCell ref="J26:J29"/>
    <mergeCell ref="D26:D29"/>
    <mergeCell ref="E26:E29"/>
    <mergeCell ref="F26:F29"/>
    <mergeCell ref="G26:G29"/>
    <mergeCell ref="B25:C29"/>
    <mergeCell ref="K49:K53"/>
    <mergeCell ref="A55:C59"/>
    <mergeCell ref="K54:K59"/>
    <mergeCell ref="A61:A65"/>
    <mergeCell ref="B61:C65"/>
    <mergeCell ref="K61:K65"/>
    <mergeCell ref="D50:D53"/>
    <mergeCell ref="E50:E53"/>
    <mergeCell ref="F50:F53"/>
    <mergeCell ref="G50:G53"/>
    <mergeCell ref="H50:H53"/>
    <mergeCell ref="I50:I53"/>
    <mergeCell ref="J50:J53"/>
    <mergeCell ref="D56:D59"/>
    <mergeCell ref="E56:E59"/>
    <mergeCell ref="F56:F59"/>
    <mergeCell ref="G56:G59"/>
    <mergeCell ref="H56:H59"/>
    <mergeCell ref="I56:I59"/>
    <mergeCell ref="J56:J59"/>
    <mergeCell ref="D62:D65"/>
    <mergeCell ref="A232:C232"/>
    <mergeCell ref="A241:C241"/>
    <mergeCell ref="A226:B226"/>
    <mergeCell ref="A214:C214"/>
    <mergeCell ref="A220:K220"/>
    <mergeCell ref="K214:K218"/>
    <mergeCell ref="A233:C237"/>
    <mergeCell ref="A242:C246"/>
    <mergeCell ref="A168:A172"/>
    <mergeCell ref="B168:C172"/>
    <mergeCell ref="K168:K172"/>
    <mergeCell ref="A173:A177"/>
    <mergeCell ref="B173:C177"/>
    <mergeCell ref="K173:K177"/>
    <mergeCell ref="A178:A182"/>
    <mergeCell ref="A198:A202"/>
    <mergeCell ref="B198:C202"/>
    <mergeCell ref="K198:K202"/>
    <mergeCell ref="A203:A207"/>
    <mergeCell ref="B203:C207"/>
    <mergeCell ref="K203:K207"/>
    <mergeCell ref="K183:K186"/>
    <mergeCell ref="B178:C182"/>
    <mergeCell ref="K178:K182"/>
    <mergeCell ref="A146:C146"/>
    <mergeCell ref="A130:C130"/>
    <mergeCell ref="B131:C131"/>
    <mergeCell ref="B132:C132"/>
    <mergeCell ref="A134:C134"/>
    <mergeCell ref="A140:K140"/>
    <mergeCell ref="B73:C73"/>
    <mergeCell ref="B74:C74"/>
    <mergeCell ref="A98:C98"/>
    <mergeCell ref="A104:K104"/>
    <mergeCell ref="B88:C88"/>
    <mergeCell ref="B89:C89"/>
    <mergeCell ref="K93:K95"/>
    <mergeCell ref="B90:C90"/>
    <mergeCell ref="B91:C91"/>
    <mergeCell ref="A81:K81"/>
    <mergeCell ref="A87:B87"/>
    <mergeCell ref="B133:C133"/>
    <mergeCell ref="A125:A129"/>
    <mergeCell ref="B125:C129"/>
    <mergeCell ref="K125:K129"/>
    <mergeCell ref="A135:C139"/>
    <mergeCell ref="B92:C92"/>
    <mergeCell ref="K91:K92"/>
    <mergeCell ref="A66:A70"/>
    <mergeCell ref="B66:C70"/>
    <mergeCell ref="K66:K70"/>
    <mergeCell ref="A76:C80"/>
    <mergeCell ref="K75:K80"/>
    <mergeCell ref="A21:C21"/>
    <mergeCell ref="B22:C22"/>
    <mergeCell ref="B23:C23"/>
    <mergeCell ref="B24:C24"/>
    <mergeCell ref="K22:K24"/>
    <mergeCell ref="A60:K60"/>
    <mergeCell ref="A54:C54"/>
    <mergeCell ref="A40:C40"/>
    <mergeCell ref="B41:C41"/>
    <mergeCell ref="A44:C44"/>
    <mergeCell ref="A45:C47"/>
    <mergeCell ref="A48:K48"/>
    <mergeCell ref="B42:C42"/>
    <mergeCell ref="D31:D34"/>
    <mergeCell ref="E31:E34"/>
    <mergeCell ref="F31:F34"/>
    <mergeCell ref="K44:K47"/>
    <mergeCell ref="A49:A53"/>
    <mergeCell ref="B49:C53"/>
    <mergeCell ref="F6:J6"/>
    <mergeCell ref="B8:C8"/>
    <mergeCell ref="A9:K9"/>
    <mergeCell ref="A10:K10"/>
    <mergeCell ref="A1:K1"/>
    <mergeCell ref="A2:N2"/>
    <mergeCell ref="A3:K3"/>
    <mergeCell ref="A4:K4"/>
    <mergeCell ref="A5:A7"/>
    <mergeCell ref="B5:C7"/>
    <mergeCell ref="D5:D7"/>
    <mergeCell ref="E5:J5"/>
    <mergeCell ref="K5:K7"/>
    <mergeCell ref="E6:E7"/>
    <mergeCell ref="B11:C15"/>
    <mergeCell ref="A16:A20"/>
    <mergeCell ref="K135:K139"/>
    <mergeCell ref="A141:A145"/>
    <mergeCell ref="B141:C145"/>
    <mergeCell ref="K141:K145"/>
    <mergeCell ref="D36:D39"/>
    <mergeCell ref="E36:E39"/>
    <mergeCell ref="F36:F39"/>
    <mergeCell ref="G36:G39"/>
    <mergeCell ref="H36:H39"/>
    <mergeCell ref="I36:I39"/>
    <mergeCell ref="J36:J39"/>
    <mergeCell ref="D46:D47"/>
    <mergeCell ref="E46:E47"/>
    <mergeCell ref="F46:F47"/>
    <mergeCell ref="G46:G47"/>
    <mergeCell ref="H46:H47"/>
    <mergeCell ref="I46:I47"/>
    <mergeCell ref="J46:J47"/>
    <mergeCell ref="A71:C71"/>
    <mergeCell ref="B72:C72"/>
    <mergeCell ref="I77:I80"/>
    <mergeCell ref="A75:B75"/>
    <mergeCell ref="J77:J80"/>
    <mergeCell ref="A152:K152"/>
    <mergeCell ref="B16:C20"/>
    <mergeCell ref="G31:G34"/>
    <mergeCell ref="H31:H34"/>
    <mergeCell ref="I31:I34"/>
    <mergeCell ref="J31:J34"/>
    <mergeCell ref="D12:D15"/>
    <mergeCell ref="E12:E15"/>
    <mergeCell ref="F12:F15"/>
    <mergeCell ref="G12:G15"/>
    <mergeCell ref="H12:H15"/>
    <mergeCell ref="I12:I15"/>
    <mergeCell ref="J12:J15"/>
    <mergeCell ref="D17:D20"/>
    <mergeCell ref="E17:E20"/>
    <mergeCell ref="F17:F20"/>
    <mergeCell ref="G17:G20"/>
    <mergeCell ref="H17:H20"/>
    <mergeCell ref="I17:I20"/>
    <mergeCell ref="J17:J20"/>
    <mergeCell ref="K16:K20"/>
    <mergeCell ref="K11:K15"/>
    <mergeCell ref="A11:A15"/>
    <mergeCell ref="A238:C238"/>
    <mergeCell ref="A239:C240"/>
    <mergeCell ref="K238:K240"/>
    <mergeCell ref="B213:C213"/>
    <mergeCell ref="E62:E65"/>
    <mergeCell ref="F62:F65"/>
    <mergeCell ref="G62:G65"/>
    <mergeCell ref="H62:H65"/>
    <mergeCell ref="I62:I65"/>
    <mergeCell ref="J62:J65"/>
    <mergeCell ref="J94:J97"/>
    <mergeCell ref="D100:D103"/>
    <mergeCell ref="D67:D70"/>
    <mergeCell ref="E67:E70"/>
    <mergeCell ref="F67:F70"/>
    <mergeCell ref="G67:G70"/>
    <mergeCell ref="H67:H70"/>
    <mergeCell ref="I67:I70"/>
    <mergeCell ref="J67:J70"/>
    <mergeCell ref="D77:D80"/>
    <mergeCell ref="E77:E80"/>
    <mergeCell ref="F77:F80"/>
    <mergeCell ref="G77:G80"/>
    <mergeCell ref="H77:H80"/>
  </mergeCells>
  <pageMargins left="0.70866141732283472" right="0.70866141732283472" top="0.42" bottom="0.15748031496062992" header="0.31496062992125984" footer="0.25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2"/>
  <sheetViews>
    <sheetView tabSelected="1" topLeftCell="A93" workbookViewId="0">
      <selection activeCell="E120" sqref="E120"/>
    </sheetView>
  </sheetViews>
  <sheetFormatPr defaultRowHeight="15"/>
  <cols>
    <col min="1" max="4" width="9.140625" style="13"/>
    <col min="5" max="5" width="13.7109375" style="13" customWidth="1"/>
    <col min="6" max="6" width="10.5703125" style="13" customWidth="1"/>
    <col min="7" max="7" width="13" style="13" customWidth="1"/>
    <col min="8" max="8" width="12.28515625" style="13" customWidth="1"/>
    <col min="9" max="9" width="13.5703125" style="13" customWidth="1"/>
    <col min="10" max="10" width="9.140625" style="13"/>
    <col min="11" max="11" width="16.140625" style="13" customWidth="1"/>
  </cols>
  <sheetData>
    <row r="1" spans="1:11">
      <c r="A1" s="114" t="s">
        <v>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>
      <c r="A2"/>
      <c r="B2"/>
      <c r="C2"/>
      <c r="D2"/>
      <c r="E2"/>
      <c r="F2"/>
      <c r="G2"/>
      <c r="H2"/>
      <c r="I2"/>
      <c r="J2"/>
      <c r="K2"/>
    </row>
    <row r="3" spans="1:11" ht="30.75" customHeight="1">
      <c r="A3" s="114" t="s">
        <v>116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>
      <c r="A5" s="118" t="s">
        <v>1</v>
      </c>
      <c r="B5" s="121" t="s">
        <v>2</v>
      </c>
      <c r="C5" s="97"/>
      <c r="D5" s="118" t="s">
        <v>3</v>
      </c>
      <c r="E5" s="125" t="s">
        <v>4</v>
      </c>
      <c r="F5" s="126"/>
      <c r="G5" s="126"/>
      <c r="H5" s="126"/>
      <c r="I5" s="126"/>
      <c r="J5" s="126"/>
      <c r="K5" s="127" t="s">
        <v>5</v>
      </c>
    </row>
    <row r="6" spans="1:11">
      <c r="A6" s="119"/>
      <c r="B6" s="122"/>
      <c r="C6" s="99"/>
      <c r="D6" s="119"/>
      <c r="E6" s="129" t="s">
        <v>6</v>
      </c>
      <c r="F6" s="108" t="s">
        <v>7</v>
      </c>
      <c r="G6" s="109"/>
      <c r="H6" s="109"/>
      <c r="I6" s="109"/>
      <c r="J6" s="109"/>
      <c r="K6" s="85"/>
    </row>
    <row r="7" spans="1:11" ht="45">
      <c r="A7" s="120"/>
      <c r="B7" s="123"/>
      <c r="C7" s="124"/>
      <c r="D7" s="120"/>
      <c r="E7" s="130"/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28"/>
    </row>
    <row r="8" spans="1:11">
      <c r="A8" s="14">
        <v>1</v>
      </c>
      <c r="B8" s="108">
        <v>2</v>
      </c>
      <c r="C8" s="110"/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</row>
    <row r="9" spans="1:11" ht="18.75">
      <c r="A9" s="111" t="s">
        <v>102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</row>
    <row r="10" spans="1:11">
      <c r="A10" s="57" t="s">
        <v>103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>
      <c r="A11" s="41">
        <v>1</v>
      </c>
      <c r="B11" s="86" t="s">
        <v>34</v>
      </c>
      <c r="C11" s="87"/>
      <c r="D11" s="41">
        <v>2024</v>
      </c>
      <c r="E11" s="46">
        <f>G11+I11</f>
        <v>2112.6774</v>
      </c>
      <c r="F11" s="46">
        <v>0</v>
      </c>
      <c r="G11" s="46">
        <f>G17+G18</f>
        <v>1585.681</v>
      </c>
      <c r="H11" s="46">
        <v>0</v>
      </c>
      <c r="I11" s="46">
        <v>526.99639999999999</v>
      </c>
      <c r="J11" s="46">
        <v>0</v>
      </c>
      <c r="K11" s="82" t="s">
        <v>16</v>
      </c>
    </row>
    <row r="12" spans="1:11">
      <c r="A12" s="85"/>
      <c r="B12" s="88"/>
      <c r="C12" s="89"/>
      <c r="D12" s="52"/>
      <c r="E12" s="47"/>
      <c r="F12" s="47"/>
      <c r="G12" s="47"/>
      <c r="H12" s="47"/>
      <c r="I12" s="47"/>
      <c r="J12" s="47"/>
      <c r="K12" s="69"/>
    </row>
    <row r="13" spans="1:11">
      <c r="A13" s="85"/>
      <c r="B13" s="88"/>
      <c r="C13" s="89"/>
      <c r="D13" s="128"/>
      <c r="E13" s="128"/>
      <c r="F13" s="128"/>
      <c r="G13" s="128"/>
      <c r="H13" s="128"/>
      <c r="I13" s="128"/>
      <c r="J13" s="128"/>
      <c r="K13" s="69"/>
    </row>
    <row r="14" spans="1:11">
      <c r="A14" s="85"/>
      <c r="B14" s="90"/>
      <c r="C14" s="91"/>
      <c r="D14" s="1">
        <v>2025</v>
      </c>
      <c r="E14" s="2">
        <f>I14</f>
        <v>396.3</v>
      </c>
      <c r="F14" s="2">
        <v>0</v>
      </c>
      <c r="G14" s="2">
        <v>0</v>
      </c>
      <c r="H14" s="2">
        <v>0</v>
      </c>
      <c r="I14" s="2">
        <v>396.3</v>
      </c>
      <c r="J14" s="2">
        <v>0</v>
      </c>
      <c r="K14" s="83"/>
    </row>
    <row r="15" spans="1:11">
      <c r="A15" s="43"/>
      <c r="B15" s="92"/>
      <c r="C15" s="93"/>
      <c r="D15" s="1">
        <v>2026</v>
      </c>
      <c r="E15" s="2">
        <f>I15</f>
        <v>400.3</v>
      </c>
      <c r="F15" s="2">
        <v>0</v>
      </c>
      <c r="G15" s="2">
        <v>0</v>
      </c>
      <c r="H15" s="2">
        <v>0</v>
      </c>
      <c r="I15" s="2">
        <v>400.3</v>
      </c>
      <c r="J15" s="2">
        <v>0</v>
      </c>
      <c r="K15" s="84"/>
    </row>
    <row r="16" spans="1:11">
      <c r="A16" s="104" t="s">
        <v>18</v>
      </c>
      <c r="B16" s="105"/>
      <c r="C16" s="34"/>
      <c r="D16" s="1"/>
      <c r="E16" s="2"/>
      <c r="F16" s="2"/>
      <c r="G16" s="2"/>
      <c r="H16" s="2"/>
      <c r="I16" s="2"/>
      <c r="J16" s="2"/>
      <c r="K16" s="3"/>
    </row>
    <row r="17" spans="1:11" ht="60">
      <c r="A17" s="4" t="s">
        <v>19</v>
      </c>
      <c r="B17" s="106" t="s">
        <v>121</v>
      </c>
      <c r="C17" s="107"/>
      <c r="D17" s="1">
        <v>2024</v>
      </c>
      <c r="E17" s="2">
        <f>F17+G17+H17+I17+J17</f>
        <v>654.4</v>
      </c>
      <c r="F17" s="2">
        <v>0</v>
      </c>
      <c r="G17" s="2">
        <v>565.28099999999995</v>
      </c>
      <c r="H17" s="2">
        <v>0</v>
      </c>
      <c r="I17" s="2">
        <v>89.119</v>
      </c>
      <c r="J17" s="5">
        <v>0</v>
      </c>
      <c r="K17" s="10" t="s">
        <v>16</v>
      </c>
    </row>
    <row r="18" spans="1:11" ht="73.5" customHeight="1">
      <c r="A18" s="4" t="s">
        <v>21</v>
      </c>
      <c r="B18" s="106" t="s">
        <v>104</v>
      </c>
      <c r="C18" s="107"/>
      <c r="D18" s="1">
        <v>2024</v>
      </c>
      <c r="E18" s="2">
        <f>F18+G18+H18+I18+J18</f>
        <v>1179.8704</v>
      </c>
      <c r="F18" s="2">
        <v>0</v>
      </c>
      <c r="G18" s="2">
        <v>1020.4</v>
      </c>
      <c r="H18" s="2">
        <v>0</v>
      </c>
      <c r="I18" s="2">
        <v>159.47040000000001</v>
      </c>
      <c r="J18" s="5">
        <v>0</v>
      </c>
      <c r="K18" s="10" t="s">
        <v>16</v>
      </c>
    </row>
    <row r="19" spans="1:11" ht="39.75" customHeight="1">
      <c r="A19" s="32" t="s">
        <v>120</v>
      </c>
      <c r="B19" s="33"/>
      <c r="C19" s="34"/>
      <c r="D19" s="1"/>
      <c r="E19" s="6">
        <f t="shared" ref="E19:J19" si="0">E20+E23+E24</f>
        <v>2909.2774000000004</v>
      </c>
      <c r="F19" s="6">
        <f t="shared" si="0"/>
        <v>0</v>
      </c>
      <c r="G19" s="6">
        <f t="shared" si="0"/>
        <v>1585.681</v>
      </c>
      <c r="H19" s="6">
        <f t="shared" si="0"/>
        <v>0</v>
      </c>
      <c r="I19" s="6">
        <f t="shared" si="0"/>
        <v>1323.5963999999999</v>
      </c>
      <c r="J19" s="6">
        <f t="shared" si="0"/>
        <v>0</v>
      </c>
      <c r="K19" s="68" t="s">
        <v>16</v>
      </c>
    </row>
    <row r="20" spans="1:11" ht="18" customHeight="1">
      <c r="A20" s="146" t="s">
        <v>28</v>
      </c>
      <c r="B20" s="147"/>
      <c r="C20" s="61"/>
      <c r="D20" s="49">
        <v>2024</v>
      </c>
      <c r="E20" s="54">
        <f>F20+G20+H20+I20+J20</f>
        <v>2112.6774</v>
      </c>
      <c r="F20" s="54">
        <v>0</v>
      </c>
      <c r="G20" s="54">
        <f>G11</f>
        <v>1585.681</v>
      </c>
      <c r="H20" s="54">
        <v>0</v>
      </c>
      <c r="I20" s="54">
        <f>I11</f>
        <v>526.99639999999999</v>
      </c>
      <c r="J20" s="54">
        <v>0</v>
      </c>
      <c r="K20" s="69"/>
    </row>
    <row r="21" spans="1:11" ht="8.25" customHeight="1">
      <c r="A21" s="148"/>
      <c r="B21" s="149"/>
      <c r="C21" s="63"/>
      <c r="D21" s="50"/>
      <c r="E21" s="55"/>
      <c r="F21" s="55"/>
      <c r="G21" s="55"/>
      <c r="H21" s="55"/>
      <c r="I21" s="55"/>
      <c r="J21" s="55"/>
      <c r="K21" s="69"/>
    </row>
    <row r="22" spans="1:11" hidden="1">
      <c r="A22" s="148"/>
      <c r="B22" s="149"/>
      <c r="C22" s="63"/>
      <c r="D22" s="128"/>
      <c r="E22" s="128"/>
      <c r="F22" s="128"/>
      <c r="G22" s="128"/>
      <c r="H22" s="128"/>
      <c r="I22" s="128"/>
      <c r="J22" s="128"/>
      <c r="K22" s="69"/>
    </row>
    <row r="23" spans="1:11" ht="15.75" customHeight="1">
      <c r="A23" s="205"/>
      <c r="B23" s="206"/>
      <c r="C23" s="207"/>
      <c r="D23" s="7">
        <v>2025</v>
      </c>
      <c r="E23" s="6">
        <f>F23+G23+H23+I23+J23</f>
        <v>396.3</v>
      </c>
      <c r="F23" s="6">
        <v>0</v>
      </c>
      <c r="G23" s="6">
        <f>G5</f>
        <v>0</v>
      </c>
      <c r="H23" s="6">
        <f>H5</f>
        <v>0</v>
      </c>
      <c r="I23" s="6">
        <f>I14</f>
        <v>396.3</v>
      </c>
      <c r="J23" s="6">
        <v>0</v>
      </c>
      <c r="K23" s="69"/>
    </row>
    <row r="24" spans="1:11" ht="21.75" customHeight="1">
      <c r="A24" s="38"/>
      <c r="B24" s="39"/>
      <c r="C24" s="40"/>
      <c r="D24" s="7">
        <v>2026</v>
      </c>
      <c r="E24" s="6">
        <f>I24+H24+G24</f>
        <v>400.3</v>
      </c>
      <c r="F24" s="6">
        <v>0</v>
      </c>
      <c r="G24" s="6">
        <f>G6</f>
        <v>0</v>
      </c>
      <c r="H24" s="6">
        <f>H6</f>
        <v>0</v>
      </c>
      <c r="I24" s="6">
        <f>I15</f>
        <v>400.3</v>
      </c>
      <c r="J24" s="6">
        <v>0</v>
      </c>
      <c r="K24" s="84"/>
    </row>
    <row r="25" spans="1:11" ht="18.75">
      <c r="A25" s="111" t="s">
        <v>13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3"/>
    </row>
    <row r="26" spans="1:11">
      <c r="A26" s="57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59"/>
    </row>
    <row r="27" spans="1:11">
      <c r="A27" s="41">
        <v>1</v>
      </c>
      <c r="B27" s="86" t="s">
        <v>15</v>
      </c>
      <c r="C27" s="87"/>
      <c r="D27" s="41">
        <v>2024</v>
      </c>
      <c r="E27" s="46">
        <f>I27</f>
        <v>591.6</v>
      </c>
      <c r="F27" s="46">
        <v>0</v>
      </c>
      <c r="G27" s="46">
        <v>0</v>
      </c>
      <c r="H27" s="46">
        <v>0</v>
      </c>
      <c r="I27" s="46">
        <v>591.6</v>
      </c>
      <c r="J27" s="46">
        <v>0</v>
      </c>
      <c r="K27" s="82" t="s">
        <v>16</v>
      </c>
    </row>
    <row r="28" spans="1:11">
      <c r="A28" s="85"/>
      <c r="B28" s="88"/>
      <c r="C28" s="89"/>
      <c r="D28" s="52"/>
      <c r="E28" s="47"/>
      <c r="F28" s="47"/>
      <c r="G28" s="47"/>
      <c r="H28" s="47"/>
      <c r="I28" s="47"/>
      <c r="J28" s="47"/>
      <c r="K28" s="69"/>
    </row>
    <row r="29" spans="1:11">
      <c r="A29" s="85"/>
      <c r="B29" s="88"/>
      <c r="C29" s="89"/>
      <c r="D29" s="128"/>
      <c r="E29" s="128"/>
      <c r="F29" s="128"/>
      <c r="G29" s="128"/>
      <c r="H29" s="128"/>
      <c r="I29" s="128"/>
      <c r="J29" s="128"/>
      <c r="K29" s="69"/>
    </row>
    <row r="30" spans="1:11">
      <c r="A30" s="85"/>
      <c r="B30" s="90"/>
      <c r="C30" s="91"/>
      <c r="D30" s="1">
        <v>2025</v>
      </c>
      <c r="E30" s="2">
        <f>I30</f>
        <v>591.6</v>
      </c>
      <c r="F30" s="2">
        <v>0</v>
      </c>
      <c r="G30" s="2">
        <v>0</v>
      </c>
      <c r="H30" s="2">
        <v>0</v>
      </c>
      <c r="I30" s="2">
        <v>591.6</v>
      </c>
      <c r="J30" s="2">
        <v>0</v>
      </c>
      <c r="K30" s="83"/>
    </row>
    <row r="31" spans="1:11">
      <c r="A31" s="43"/>
      <c r="B31" s="92"/>
      <c r="C31" s="93"/>
      <c r="D31" s="1">
        <v>2026</v>
      </c>
      <c r="E31" s="2">
        <f>I31</f>
        <v>591.6</v>
      </c>
      <c r="F31" s="2">
        <v>0</v>
      </c>
      <c r="G31" s="2">
        <v>0</v>
      </c>
      <c r="H31" s="2">
        <v>0</v>
      </c>
      <c r="I31" s="2">
        <v>591.6</v>
      </c>
      <c r="J31" s="2">
        <v>0</v>
      </c>
      <c r="K31" s="84"/>
    </row>
    <row r="32" spans="1:11">
      <c r="A32" s="41">
        <v>2</v>
      </c>
      <c r="B32" s="60" t="s">
        <v>17</v>
      </c>
      <c r="C32" s="61"/>
      <c r="D32" s="41">
        <v>2024</v>
      </c>
      <c r="E32" s="46">
        <f>F32+G32+H32+I32+J32</f>
        <v>1758.41579</v>
      </c>
      <c r="F32" s="46">
        <v>0</v>
      </c>
      <c r="G32" s="46">
        <v>500</v>
      </c>
      <c r="H32" s="46">
        <v>0</v>
      </c>
      <c r="I32" s="46">
        <v>1258.41579</v>
      </c>
      <c r="J32" s="46">
        <v>0</v>
      </c>
      <c r="K32" s="78" t="s">
        <v>16</v>
      </c>
    </row>
    <row r="33" spans="1:11">
      <c r="A33" s="85"/>
      <c r="B33" s="62"/>
      <c r="C33" s="63"/>
      <c r="D33" s="52"/>
      <c r="E33" s="42"/>
      <c r="F33" s="47"/>
      <c r="G33" s="47"/>
      <c r="H33" s="47"/>
      <c r="I33" s="47"/>
      <c r="J33" s="47"/>
      <c r="K33" s="79"/>
    </row>
    <row r="34" spans="1:11">
      <c r="A34" s="85"/>
      <c r="B34" s="62"/>
      <c r="C34" s="63"/>
      <c r="D34" s="128"/>
      <c r="E34" s="43"/>
      <c r="F34" s="128"/>
      <c r="G34" s="128"/>
      <c r="H34" s="128"/>
      <c r="I34" s="128"/>
      <c r="J34" s="128"/>
      <c r="K34" s="79"/>
    </row>
    <row r="35" spans="1:11">
      <c r="A35" s="85"/>
      <c r="B35" s="64"/>
      <c r="C35" s="63"/>
      <c r="D35" s="1">
        <v>2025</v>
      </c>
      <c r="E35" s="2">
        <f>F35+G35+H35+I35+J35</f>
        <v>1227.5</v>
      </c>
      <c r="F35" s="2">
        <v>0</v>
      </c>
      <c r="G35" s="2">
        <v>0</v>
      </c>
      <c r="H35" s="2">
        <v>0</v>
      </c>
      <c r="I35" s="2">
        <v>1227.5</v>
      </c>
      <c r="J35" s="5">
        <v>0</v>
      </c>
      <c r="K35" s="80"/>
    </row>
    <row r="36" spans="1:11">
      <c r="A36" s="43"/>
      <c r="B36" s="39"/>
      <c r="C36" s="40"/>
      <c r="D36" s="1">
        <v>2026</v>
      </c>
      <c r="E36" s="2">
        <f>F36+G36+H36+I36+J36</f>
        <v>1102.2</v>
      </c>
      <c r="F36" s="2">
        <v>0</v>
      </c>
      <c r="G36" s="2">
        <v>0</v>
      </c>
      <c r="H36" s="2">
        <v>0</v>
      </c>
      <c r="I36" s="2">
        <v>1102.2</v>
      </c>
      <c r="J36" s="5">
        <v>0</v>
      </c>
      <c r="K36" s="81"/>
    </row>
    <row r="37" spans="1:11" ht="20.25" customHeight="1">
      <c r="A37" s="104" t="s">
        <v>18</v>
      </c>
      <c r="B37" s="105"/>
      <c r="C37" s="34"/>
      <c r="D37" s="1"/>
      <c r="E37" s="2">
        <f>E38</f>
        <v>526.31578999999999</v>
      </c>
      <c r="F37" s="2">
        <f>F38</f>
        <v>0</v>
      </c>
      <c r="G37" s="2">
        <f>G38</f>
        <v>500</v>
      </c>
      <c r="H37" s="2">
        <f>H38</f>
        <v>0</v>
      </c>
      <c r="I37" s="2">
        <f>I38</f>
        <v>26.31579</v>
      </c>
      <c r="J37" s="2">
        <v>0</v>
      </c>
      <c r="K37" s="3"/>
    </row>
    <row r="38" spans="1:11" ht="60.75" customHeight="1">
      <c r="A38" s="9" t="s">
        <v>19</v>
      </c>
      <c r="B38" s="106" t="s">
        <v>105</v>
      </c>
      <c r="C38" s="107"/>
      <c r="D38" s="1">
        <v>2024</v>
      </c>
      <c r="E38" s="2">
        <f t="shared" ref="E38:E44" si="1">F38+G38+H38+I38+J38</f>
        <v>526.31578999999999</v>
      </c>
      <c r="F38" s="2">
        <v>0</v>
      </c>
      <c r="G38" s="2">
        <v>500</v>
      </c>
      <c r="H38" s="2">
        <v>0</v>
      </c>
      <c r="I38" s="2">
        <v>26.31579</v>
      </c>
      <c r="J38" s="5">
        <v>0</v>
      </c>
      <c r="K38" s="26" t="s">
        <v>16</v>
      </c>
    </row>
    <row r="39" spans="1:11" ht="25.5" customHeight="1">
      <c r="A39" s="208" t="s">
        <v>107</v>
      </c>
      <c r="B39" s="162" t="s">
        <v>106</v>
      </c>
      <c r="C39" s="163"/>
      <c r="D39" s="1">
        <v>2024</v>
      </c>
      <c r="E39" s="2">
        <f t="shared" si="1"/>
        <v>434.6</v>
      </c>
      <c r="F39" s="2">
        <v>0</v>
      </c>
      <c r="G39" s="2">
        <v>217.3</v>
      </c>
      <c r="H39" s="2">
        <v>217.3</v>
      </c>
      <c r="I39" s="2">
        <v>0</v>
      </c>
      <c r="J39" s="2">
        <v>0</v>
      </c>
      <c r="K39" s="103"/>
    </row>
    <row r="40" spans="1:11">
      <c r="A40" s="209"/>
      <c r="B40" s="164"/>
      <c r="C40" s="163"/>
      <c r="D40" s="1">
        <v>2025</v>
      </c>
      <c r="E40" s="2">
        <f t="shared" si="1"/>
        <v>434.6</v>
      </c>
      <c r="F40" s="2">
        <v>0</v>
      </c>
      <c r="G40" s="2">
        <v>217.3</v>
      </c>
      <c r="H40" s="2">
        <v>217.3</v>
      </c>
      <c r="I40" s="2">
        <v>0</v>
      </c>
      <c r="J40" s="2">
        <v>0</v>
      </c>
      <c r="K40" s="83"/>
    </row>
    <row r="41" spans="1:11">
      <c r="A41" s="210"/>
      <c r="B41" s="165"/>
      <c r="C41" s="166"/>
      <c r="D41" s="1">
        <v>2026</v>
      </c>
      <c r="E41" s="2">
        <f t="shared" si="1"/>
        <v>434.6</v>
      </c>
      <c r="F41" s="2">
        <v>0</v>
      </c>
      <c r="G41" s="2">
        <v>217.3</v>
      </c>
      <c r="H41" s="2">
        <v>217.3</v>
      </c>
      <c r="I41" s="2">
        <v>0</v>
      </c>
      <c r="J41" s="2">
        <v>0</v>
      </c>
      <c r="K41" s="84"/>
    </row>
    <row r="42" spans="1:11">
      <c r="A42" s="208" t="s">
        <v>108</v>
      </c>
      <c r="B42" s="162" t="s">
        <v>23</v>
      </c>
      <c r="C42" s="163"/>
      <c r="D42" s="1">
        <v>2024</v>
      </c>
      <c r="E42" s="2">
        <f t="shared" si="1"/>
        <v>45.3</v>
      </c>
      <c r="F42" s="2">
        <v>0</v>
      </c>
      <c r="G42" s="2">
        <v>0</v>
      </c>
      <c r="H42" s="2">
        <v>0</v>
      </c>
      <c r="I42" s="2">
        <v>45.3</v>
      </c>
      <c r="J42" s="2">
        <v>0</v>
      </c>
      <c r="K42" s="103"/>
    </row>
    <row r="43" spans="1:11">
      <c r="A43" s="209"/>
      <c r="B43" s="164"/>
      <c r="C43" s="163"/>
      <c r="D43" s="1">
        <v>2025</v>
      </c>
      <c r="E43" s="2">
        <f t="shared" si="1"/>
        <v>45.2</v>
      </c>
      <c r="F43" s="2">
        <v>0</v>
      </c>
      <c r="G43" s="2">
        <v>0</v>
      </c>
      <c r="H43" s="2">
        <v>0</v>
      </c>
      <c r="I43" s="2">
        <v>45.2</v>
      </c>
      <c r="J43" s="2">
        <v>0</v>
      </c>
      <c r="K43" s="83"/>
    </row>
    <row r="44" spans="1:11" ht="29.25" customHeight="1">
      <c r="A44" s="210"/>
      <c r="B44" s="165"/>
      <c r="C44" s="166"/>
      <c r="D44" s="1">
        <v>2026</v>
      </c>
      <c r="E44" s="2">
        <f t="shared" si="1"/>
        <v>40.6</v>
      </c>
      <c r="F44" s="2">
        <v>0</v>
      </c>
      <c r="G44" s="2">
        <v>0</v>
      </c>
      <c r="H44" s="2">
        <v>0</v>
      </c>
      <c r="I44" s="2">
        <v>40.6</v>
      </c>
      <c r="J44" s="2">
        <v>0</v>
      </c>
      <c r="K44" s="84"/>
    </row>
    <row r="45" spans="1:11">
      <c r="A45" s="32" t="s">
        <v>27</v>
      </c>
      <c r="B45" s="33"/>
      <c r="C45" s="34"/>
      <c r="D45" s="1"/>
      <c r="E45" s="6">
        <f>E46+E47+E48</f>
        <v>7297.8157900000006</v>
      </c>
      <c r="F45" s="6">
        <v>0</v>
      </c>
      <c r="G45" s="6">
        <f>G46+G47+G48</f>
        <v>1151.8999999999999</v>
      </c>
      <c r="H45" s="6">
        <f>H46+H47+H48</f>
        <v>651.90000000000009</v>
      </c>
      <c r="I45" s="6">
        <f>I46+I47+I48</f>
        <v>5494.0157899999995</v>
      </c>
      <c r="J45" s="6">
        <v>0</v>
      </c>
      <c r="K45" s="68" t="s">
        <v>16</v>
      </c>
    </row>
    <row r="46" spans="1:11">
      <c r="A46" s="146" t="s">
        <v>28</v>
      </c>
      <c r="B46" s="147"/>
      <c r="C46" s="61"/>
      <c r="D46" s="7">
        <v>2024</v>
      </c>
      <c r="E46" s="28">
        <f>F46+G46+H46+I46+J46</f>
        <v>2829.91579</v>
      </c>
      <c r="F46" s="6">
        <v>0</v>
      </c>
      <c r="G46" s="6">
        <f>G32+G39</f>
        <v>717.3</v>
      </c>
      <c r="H46" s="6">
        <f>H39</f>
        <v>217.3</v>
      </c>
      <c r="I46" s="6">
        <f>I27+I32+I39+I42</f>
        <v>1895.3157899999999</v>
      </c>
      <c r="J46" s="6">
        <v>0</v>
      </c>
      <c r="K46" s="69"/>
    </row>
    <row r="47" spans="1:11">
      <c r="A47" s="205"/>
      <c r="B47" s="206"/>
      <c r="C47" s="207"/>
      <c r="D47" s="7">
        <v>2025</v>
      </c>
      <c r="E47" s="6">
        <f>F47+G47+H47+I47+J47</f>
        <v>2298.9</v>
      </c>
      <c r="F47" s="6">
        <v>0</v>
      </c>
      <c r="G47" s="6">
        <f>G40</f>
        <v>217.3</v>
      </c>
      <c r="H47" s="6">
        <f>H40</f>
        <v>217.3</v>
      </c>
      <c r="I47" s="6">
        <f>I30+I35+I40+I43</f>
        <v>1864.3</v>
      </c>
      <c r="J47" s="6">
        <v>0</v>
      </c>
      <c r="K47" s="69"/>
    </row>
    <row r="48" spans="1:11">
      <c r="A48" s="38"/>
      <c r="B48" s="39"/>
      <c r="C48" s="40"/>
      <c r="D48" s="7">
        <v>2026</v>
      </c>
      <c r="E48" s="6">
        <f>I48+H48+G48</f>
        <v>2169</v>
      </c>
      <c r="F48" s="6">
        <v>0</v>
      </c>
      <c r="G48" s="6">
        <f>G41</f>
        <v>217.3</v>
      </c>
      <c r="H48" s="6">
        <f>H41</f>
        <v>217.3</v>
      </c>
      <c r="I48" s="6">
        <f>I31+I36+I44</f>
        <v>1734.4</v>
      </c>
      <c r="J48" s="6">
        <v>0</v>
      </c>
      <c r="K48" s="84"/>
    </row>
    <row r="49" spans="1:11">
      <c r="A49" s="57" t="s">
        <v>29</v>
      </c>
      <c r="B49" s="58"/>
      <c r="C49" s="58"/>
      <c r="D49" s="58"/>
      <c r="E49" s="58"/>
      <c r="F49" s="58"/>
      <c r="G49" s="58"/>
      <c r="H49" s="58"/>
      <c r="I49" s="58"/>
      <c r="J49" s="58"/>
      <c r="K49" s="59"/>
    </row>
    <row r="50" spans="1:11">
      <c r="A50" s="41">
        <v>1</v>
      </c>
      <c r="B50" s="155" t="s">
        <v>30</v>
      </c>
      <c r="C50" s="137"/>
      <c r="D50" s="41">
        <v>2024</v>
      </c>
      <c r="E50" s="46">
        <f>I50</f>
        <v>44.7</v>
      </c>
      <c r="F50" s="46">
        <v>0</v>
      </c>
      <c r="G50" s="46">
        <v>0</v>
      </c>
      <c r="H50" s="46">
        <v>0</v>
      </c>
      <c r="I50" s="46">
        <v>44.7</v>
      </c>
      <c r="J50" s="46">
        <v>0</v>
      </c>
      <c r="K50" s="118" t="s">
        <v>16</v>
      </c>
    </row>
    <row r="51" spans="1:11">
      <c r="A51" s="85"/>
      <c r="B51" s="156"/>
      <c r="C51" s="91"/>
      <c r="D51" s="52"/>
      <c r="E51" s="47"/>
      <c r="F51" s="47"/>
      <c r="G51" s="47"/>
      <c r="H51" s="47"/>
      <c r="I51" s="47"/>
      <c r="J51" s="47"/>
      <c r="K51" s="157"/>
    </row>
    <row r="52" spans="1:11" ht="30.75" customHeight="1">
      <c r="A52" s="85"/>
      <c r="B52" s="156"/>
      <c r="C52" s="91"/>
      <c r="D52" s="128"/>
      <c r="E52" s="128"/>
      <c r="F52" s="128"/>
      <c r="G52" s="128"/>
      <c r="H52" s="128"/>
      <c r="I52" s="128"/>
      <c r="J52" s="128"/>
      <c r="K52" s="157"/>
    </row>
    <row r="53" spans="1:11" ht="50.25" customHeight="1">
      <c r="A53" s="42"/>
      <c r="B53" s="90"/>
      <c r="C53" s="91"/>
      <c r="D53" s="1">
        <v>2025</v>
      </c>
      <c r="E53" s="2">
        <f>I53</f>
        <v>44.5</v>
      </c>
      <c r="F53" s="2">
        <v>0</v>
      </c>
      <c r="G53" s="2">
        <v>0</v>
      </c>
      <c r="H53" s="2">
        <v>0</v>
      </c>
      <c r="I53" s="2">
        <v>44.5</v>
      </c>
      <c r="J53" s="5">
        <v>0</v>
      </c>
      <c r="K53" s="119"/>
    </row>
    <row r="54" spans="1:11" ht="42.75" customHeight="1">
      <c r="A54" s="43"/>
      <c r="B54" s="92"/>
      <c r="C54" s="93"/>
      <c r="D54" s="1">
        <v>2026</v>
      </c>
      <c r="E54" s="2">
        <f>I54</f>
        <v>40</v>
      </c>
      <c r="F54" s="2">
        <v>0</v>
      </c>
      <c r="G54" s="2">
        <v>0</v>
      </c>
      <c r="H54" s="2">
        <v>0</v>
      </c>
      <c r="I54" s="2">
        <v>40</v>
      </c>
      <c r="J54" s="5">
        <v>0</v>
      </c>
      <c r="K54" s="158"/>
    </row>
    <row r="55" spans="1:11">
      <c r="A55" s="32" t="s">
        <v>27</v>
      </c>
      <c r="B55" s="33"/>
      <c r="C55" s="34"/>
      <c r="D55" s="1"/>
      <c r="E55" s="6">
        <f>E56+E57+E58</f>
        <v>129.19999999999999</v>
      </c>
      <c r="F55" s="6">
        <v>0</v>
      </c>
      <c r="G55" s="6">
        <v>0</v>
      </c>
      <c r="H55" s="6">
        <v>0</v>
      </c>
      <c r="I55" s="6">
        <f>I56+I57+I58</f>
        <v>129.19999999999999</v>
      </c>
      <c r="J55" s="6">
        <v>0</v>
      </c>
      <c r="K55" s="41" t="s">
        <v>16</v>
      </c>
    </row>
    <row r="56" spans="1:11">
      <c r="A56" s="138" t="s">
        <v>28</v>
      </c>
      <c r="B56" s="139"/>
      <c r="C56" s="91"/>
      <c r="D56" s="7">
        <v>2024</v>
      </c>
      <c r="E56" s="6">
        <f>F56+G56+H56+I56+J56</f>
        <v>44.7</v>
      </c>
      <c r="F56" s="6">
        <v>0</v>
      </c>
      <c r="G56" s="6">
        <v>0</v>
      </c>
      <c r="H56" s="6">
        <v>0</v>
      </c>
      <c r="I56" s="6">
        <f>I50</f>
        <v>44.7</v>
      </c>
      <c r="J56" s="6">
        <v>0</v>
      </c>
      <c r="K56" s="52"/>
    </row>
    <row r="57" spans="1:11">
      <c r="A57" s="90"/>
      <c r="B57" s="133"/>
      <c r="C57" s="91"/>
      <c r="D57" s="7">
        <v>2025</v>
      </c>
      <c r="E57" s="6">
        <f>I57</f>
        <v>44.5</v>
      </c>
      <c r="F57" s="6">
        <v>0</v>
      </c>
      <c r="G57" s="6">
        <v>0</v>
      </c>
      <c r="H57" s="6">
        <v>0</v>
      </c>
      <c r="I57" s="6">
        <f>I53</f>
        <v>44.5</v>
      </c>
      <c r="J57" s="6">
        <v>0</v>
      </c>
      <c r="K57" s="52"/>
    </row>
    <row r="58" spans="1:11">
      <c r="A58" s="92"/>
      <c r="B58" s="134"/>
      <c r="C58" s="93"/>
      <c r="D58" s="7">
        <v>2026</v>
      </c>
      <c r="E58" s="6">
        <f>I58</f>
        <v>40</v>
      </c>
      <c r="F58" s="6">
        <v>0</v>
      </c>
      <c r="G58" s="6">
        <v>0</v>
      </c>
      <c r="H58" s="6">
        <v>0</v>
      </c>
      <c r="I58" s="6">
        <f>I54</f>
        <v>40</v>
      </c>
      <c r="J58" s="6">
        <v>0</v>
      </c>
      <c r="K58" s="43"/>
    </row>
    <row r="59" spans="1:11">
      <c r="A59" s="57" t="s">
        <v>31</v>
      </c>
      <c r="B59" s="58"/>
      <c r="C59" s="58"/>
      <c r="D59" s="58"/>
      <c r="E59" s="58"/>
      <c r="F59" s="58"/>
      <c r="G59" s="58"/>
      <c r="H59" s="58"/>
      <c r="I59" s="58"/>
      <c r="J59" s="58"/>
      <c r="K59" s="59"/>
    </row>
    <row r="60" spans="1:11">
      <c r="A60" s="131">
        <v>1</v>
      </c>
      <c r="B60" s="121" t="s">
        <v>32</v>
      </c>
      <c r="C60" s="97"/>
      <c r="D60" s="41">
        <v>2024</v>
      </c>
      <c r="E60" s="46">
        <f>F60+G60+H60+I60+J60</f>
        <v>365.1</v>
      </c>
      <c r="F60" s="46">
        <v>0</v>
      </c>
      <c r="G60" s="46">
        <v>0</v>
      </c>
      <c r="H60" s="46">
        <v>0</v>
      </c>
      <c r="I60" s="46">
        <v>365.1</v>
      </c>
      <c r="J60" s="46">
        <v>0</v>
      </c>
      <c r="K60" s="127" t="s">
        <v>16</v>
      </c>
    </row>
    <row r="61" spans="1:11">
      <c r="A61" s="132"/>
      <c r="B61" s="151"/>
      <c r="C61" s="99"/>
      <c r="D61" s="52"/>
      <c r="E61" s="47"/>
      <c r="F61" s="47"/>
      <c r="G61" s="47"/>
      <c r="H61" s="47"/>
      <c r="I61" s="47"/>
      <c r="J61" s="47"/>
      <c r="K61" s="144"/>
    </row>
    <row r="62" spans="1:11">
      <c r="A62" s="132"/>
      <c r="B62" s="151"/>
      <c r="C62" s="99"/>
      <c r="D62" s="128"/>
      <c r="E62" s="128"/>
      <c r="F62" s="128"/>
      <c r="G62" s="128"/>
      <c r="H62" s="128"/>
      <c r="I62" s="128"/>
      <c r="J62" s="128"/>
      <c r="K62" s="144"/>
    </row>
    <row r="63" spans="1:11">
      <c r="A63" s="85"/>
      <c r="B63" s="90"/>
      <c r="C63" s="91"/>
      <c r="D63" s="1">
        <v>2025</v>
      </c>
      <c r="E63" s="2">
        <f>I63</f>
        <v>519.70000000000005</v>
      </c>
      <c r="F63" s="2">
        <v>0</v>
      </c>
      <c r="G63" s="2">
        <v>0</v>
      </c>
      <c r="H63" s="2">
        <v>0</v>
      </c>
      <c r="I63" s="2">
        <v>519.70000000000005</v>
      </c>
      <c r="J63" s="5">
        <v>0</v>
      </c>
      <c r="K63" s="85"/>
    </row>
    <row r="64" spans="1:11">
      <c r="A64" s="43"/>
      <c r="B64" s="92"/>
      <c r="C64" s="93"/>
      <c r="D64" s="1">
        <v>2026</v>
      </c>
      <c r="E64" s="2">
        <f>I64</f>
        <v>524.9</v>
      </c>
      <c r="F64" s="2">
        <v>0</v>
      </c>
      <c r="G64" s="2">
        <v>0</v>
      </c>
      <c r="H64" s="2">
        <v>0</v>
      </c>
      <c r="I64" s="2">
        <v>524.9</v>
      </c>
      <c r="J64" s="5">
        <v>0</v>
      </c>
      <c r="K64" s="43"/>
    </row>
    <row r="65" spans="1:11">
      <c r="A65" s="32" t="s">
        <v>27</v>
      </c>
      <c r="B65" s="33"/>
      <c r="C65" s="16"/>
      <c r="D65" s="1"/>
      <c r="E65" s="6">
        <f>E66+E67+E68</f>
        <v>1409.7</v>
      </c>
      <c r="F65" s="6">
        <v>0</v>
      </c>
      <c r="G65" s="6">
        <v>0</v>
      </c>
      <c r="H65" s="6">
        <v>0</v>
      </c>
      <c r="I65" s="6">
        <f>I66+I67+I68</f>
        <v>1409.7</v>
      </c>
      <c r="J65" s="6">
        <v>0</v>
      </c>
      <c r="K65" s="68" t="s">
        <v>16</v>
      </c>
    </row>
    <row r="66" spans="1:11">
      <c r="A66" s="138"/>
      <c r="B66" s="139"/>
      <c r="C66" s="91"/>
      <c r="D66" s="7">
        <v>2024</v>
      </c>
      <c r="E66" s="6">
        <f>I66</f>
        <v>365.1</v>
      </c>
      <c r="F66" s="6">
        <v>0</v>
      </c>
      <c r="G66" s="6">
        <v>0</v>
      </c>
      <c r="H66" s="6">
        <v>0</v>
      </c>
      <c r="I66" s="6">
        <f>I60</f>
        <v>365.1</v>
      </c>
      <c r="J66" s="6">
        <v>0</v>
      </c>
      <c r="K66" s="69"/>
    </row>
    <row r="67" spans="1:11">
      <c r="A67" s="90"/>
      <c r="B67" s="133"/>
      <c r="C67" s="91"/>
      <c r="D67" s="7">
        <v>2025</v>
      </c>
      <c r="E67" s="6">
        <f>I67</f>
        <v>519.70000000000005</v>
      </c>
      <c r="F67" s="6">
        <v>0</v>
      </c>
      <c r="G67" s="6">
        <v>0</v>
      </c>
      <c r="H67" s="6">
        <v>0</v>
      </c>
      <c r="I67" s="6">
        <f>I63</f>
        <v>519.70000000000005</v>
      </c>
      <c r="J67" s="6">
        <v>0</v>
      </c>
      <c r="K67" s="69"/>
    </row>
    <row r="68" spans="1:11">
      <c r="A68" s="92"/>
      <c r="B68" s="134"/>
      <c r="C68" s="93"/>
      <c r="D68" s="7">
        <v>2026</v>
      </c>
      <c r="E68" s="6">
        <f>I68</f>
        <v>524.9</v>
      </c>
      <c r="F68" s="6">
        <v>0</v>
      </c>
      <c r="G68" s="6">
        <v>0</v>
      </c>
      <c r="H68" s="6">
        <v>0</v>
      </c>
      <c r="I68" s="6">
        <f>I64</f>
        <v>524.9</v>
      </c>
      <c r="J68" s="6">
        <v>0</v>
      </c>
      <c r="K68" s="84"/>
    </row>
    <row r="69" spans="1:11">
      <c r="A69" s="57" t="s">
        <v>36</v>
      </c>
      <c r="B69" s="58"/>
      <c r="C69" s="58"/>
      <c r="D69" s="58"/>
      <c r="E69" s="58"/>
      <c r="F69" s="58"/>
      <c r="G69" s="58"/>
      <c r="H69" s="58"/>
      <c r="I69" s="58"/>
      <c r="J69" s="58"/>
      <c r="K69" s="59"/>
    </row>
    <row r="70" spans="1:11">
      <c r="A70" s="131" t="s">
        <v>37</v>
      </c>
      <c r="B70" s="96" t="s">
        <v>38</v>
      </c>
      <c r="C70" s="97"/>
      <c r="D70" s="41">
        <v>2024</v>
      </c>
      <c r="E70" s="46">
        <f>F70+G70+H70+I70+J70</f>
        <v>15.8</v>
      </c>
      <c r="F70" s="46">
        <v>0</v>
      </c>
      <c r="G70" s="46">
        <v>0</v>
      </c>
      <c r="H70" s="46">
        <v>0</v>
      </c>
      <c r="I70" s="46">
        <v>15.8</v>
      </c>
      <c r="J70" s="46">
        <v>0</v>
      </c>
      <c r="K70" s="82" t="s">
        <v>16</v>
      </c>
    </row>
    <row r="71" spans="1:11">
      <c r="A71" s="132"/>
      <c r="B71" s="98"/>
      <c r="C71" s="99"/>
      <c r="D71" s="52"/>
      <c r="E71" s="47"/>
      <c r="F71" s="47"/>
      <c r="G71" s="47"/>
      <c r="H71" s="47"/>
      <c r="I71" s="47"/>
      <c r="J71" s="47"/>
      <c r="K71" s="103"/>
    </row>
    <row r="72" spans="1:11">
      <c r="A72" s="132"/>
      <c r="B72" s="98"/>
      <c r="C72" s="99"/>
      <c r="D72" s="128"/>
      <c r="E72" s="128"/>
      <c r="F72" s="128"/>
      <c r="G72" s="128"/>
      <c r="H72" s="128"/>
      <c r="I72" s="128"/>
      <c r="J72" s="128"/>
      <c r="K72" s="103"/>
    </row>
    <row r="73" spans="1:11">
      <c r="A73" s="85"/>
      <c r="B73" s="133"/>
      <c r="C73" s="91"/>
      <c r="D73" s="1">
        <v>2025</v>
      </c>
      <c r="E73" s="2">
        <f>I73</f>
        <v>15.8</v>
      </c>
      <c r="F73" s="2">
        <v>0</v>
      </c>
      <c r="G73" s="2">
        <v>0</v>
      </c>
      <c r="H73" s="2">
        <v>0</v>
      </c>
      <c r="I73" s="2">
        <v>15.8</v>
      </c>
      <c r="J73" s="5">
        <v>0</v>
      </c>
      <c r="K73" s="83"/>
    </row>
    <row r="74" spans="1:11">
      <c r="A74" s="43"/>
      <c r="B74" s="134"/>
      <c r="C74" s="93"/>
      <c r="D74" s="1">
        <v>2026</v>
      </c>
      <c r="E74" s="2">
        <f>I74</f>
        <v>14.1</v>
      </c>
      <c r="F74" s="2">
        <v>0</v>
      </c>
      <c r="G74" s="2">
        <v>0</v>
      </c>
      <c r="H74" s="2">
        <v>0</v>
      </c>
      <c r="I74" s="2">
        <v>14.1</v>
      </c>
      <c r="J74" s="5">
        <v>0</v>
      </c>
      <c r="K74" s="159"/>
    </row>
    <row r="75" spans="1:11">
      <c r="A75" s="131" t="s">
        <v>33</v>
      </c>
      <c r="B75" s="96" t="s">
        <v>43</v>
      </c>
      <c r="C75" s="97"/>
      <c r="D75" s="41">
        <v>2024</v>
      </c>
      <c r="E75" s="46">
        <f>F75+G75+H75+I75+J75</f>
        <v>2.1</v>
      </c>
      <c r="F75" s="46">
        <v>0</v>
      </c>
      <c r="G75" s="46">
        <v>0</v>
      </c>
      <c r="H75" s="46">
        <v>0</v>
      </c>
      <c r="I75" s="46">
        <v>2.1</v>
      </c>
      <c r="J75" s="46">
        <v>0</v>
      </c>
      <c r="K75" s="127" t="s">
        <v>16</v>
      </c>
    </row>
    <row r="76" spans="1:11" ht="8.25" customHeight="1">
      <c r="A76" s="132"/>
      <c r="B76" s="98"/>
      <c r="C76" s="99"/>
      <c r="D76" s="52"/>
      <c r="E76" s="47"/>
      <c r="F76" s="47"/>
      <c r="G76" s="47"/>
      <c r="H76" s="47"/>
      <c r="I76" s="47"/>
      <c r="J76" s="47"/>
      <c r="K76" s="144"/>
    </row>
    <row r="77" spans="1:11" ht="0.75" customHeight="1">
      <c r="A77" s="132"/>
      <c r="B77" s="98"/>
      <c r="C77" s="99"/>
      <c r="D77" s="128"/>
      <c r="E77" s="128"/>
      <c r="F77" s="128"/>
      <c r="G77" s="128"/>
      <c r="H77" s="128"/>
      <c r="I77" s="128"/>
      <c r="J77" s="128"/>
      <c r="K77" s="144"/>
    </row>
    <row r="78" spans="1:11">
      <c r="A78" s="85"/>
      <c r="B78" s="133"/>
      <c r="C78" s="91"/>
      <c r="D78" s="1">
        <v>2025</v>
      </c>
      <c r="E78" s="2">
        <f t="shared" ref="E78:E79" si="2">F78+G78+H78+I78+J78</f>
        <v>2.1</v>
      </c>
      <c r="F78" s="2">
        <v>0</v>
      </c>
      <c r="G78" s="2">
        <v>0</v>
      </c>
      <c r="H78" s="2">
        <v>0</v>
      </c>
      <c r="I78" s="2">
        <v>2.1</v>
      </c>
      <c r="J78" s="5">
        <v>0</v>
      </c>
      <c r="K78" s="42"/>
    </row>
    <row r="79" spans="1:11" ht="21" customHeight="1">
      <c r="A79" s="43"/>
      <c r="B79" s="134"/>
      <c r="C79" s="93"/>
      <c r="D79" s="1">
        <v>2026</v>
      </c>
      <c r="E79" s="2">
        <f t="shared" si="2"/>
        <v>1.9</v>
      </c>
      <c r="F79" s="2">
        <v>0</v>
      </c>
      <c r="G79" s="2">
        <v>0</v>
      </c>
      <c r="H79" s="2">
        <v>0</v>
      </c>
      <c r="I79" s="2">
        <v>1.9</v>
      </c>
      <c r="J79" s="5">
        <v>0</v>
      </c>
      <c r="K79" s="43"/>
    </row>
    <row r="80" spans="1:11">
      <c r="A80" s="32" t="s">
        <v>27</v>
      </c>
      <c r="B80" s="33"/>
      <c r="C80" s="34"/>
      <c r="D80" s="1"/>
      <c r="E80" s="6">
        <f>E81+E84+E85</f>
        <v>51.800000000000004</v>
      </c>
      <c r="F80" s="6">
        <v>0</v>
      </c>
      <c r="G80" s="6">
        <v>0</v>
      </c>
      <c r="H80" s="6">
        <v>0</v>
      </c>
      <c r="I80" s="6">
        <f>I81+I84+I85</f>
        <v>51.800000000000004</v>
      </c>
      <c r="J80" s="6">
        <v>0</v>
      </c>
      <c r="K80" s="41" t="s">
        <v>16</v>
      </c>
    </row>
    <row r="81" spans="1:11">
      <c r="A81" s="194" t="s">
        <v>28</v>
      </c>
      <c r="B81" s="195"/>
      <c r="C81" s="196"/>
      <c r="D81" s="49">
        <v>2024</v>
      </c>
      <c r="E81" s="54">
        <f>F81+G81+H81+I81+J81</f>
        <v>17.900000000000002</v>
      </c>
      <c r="F81" s="54">
        <v>0</v>
      </c>
      <c r="G81" s="54">
        <f>G70</f>
        <v>0</v>
      </c>
      <c r="H81" s="54">
        <v>0</v>
      </c>
      <c r="I81" s="54">
        <f>I70+I75</f>
        <v>17.900000000000002</v>
      </c>
      <c r="J81" s="54">
        <v>0</v>
      </c>
      <c r="K81" s="52"/>
    </row>
    <row r="82" spans="1:11" ht="10.5" customHeight="1">
      <c r="A82" s="197"/>
      <c r="B82" s="198"/>
      <c r="C82" s="199"/>
      <c r="D82" s="50"/>
      <c r="E82" s="55"/>
      <c r="F82" s="55"/>
      <c r="G82" s="55"/>
      <c r="H82" s="55"/>
      <c r="I82" s="55"/>
      <c r="J82" s="55"/>
      <c r="K82" s="52"/>
    </row>
    <row r="83" spans="1:11" ht="15" hidden="1" customHeight="1">
      <c r="A83" s="197"/>
      <c r="B83" s="198"/>
      <c r="C83" s="199"/>
      <c r="D83" s="128"/>
      <c r="E83" s="128"/>
      <c r="F83" s="128"/>
      <c r="G83" s="128"/>
      <c r="H83" s="128"/>
      <c r="I83" s="128"/>
      <c r="J83" s="128"/>
      <c r="K83" s="52"/>
    </row>
    <row r="84" spans="1:11">
      <c r="A84" s="200"/>
      <c r="B84" s="201"/>
      <c r="C84" s="199"/>
      <c r="D84" s="7">
        <v>2025</v>
      </c>
      <c r="E84" s="6">
        <f>F84+G84+H84+I84+J84</f>
        <v>17.900000000000002</v>
      </c>
      <c r="F84" s="6">
        <v>0</v>
      </c>
      <c r="G84" s="6">
        <v>0</v>
      </c>
      <c r="H84" s="6">
        <v>0</v>
      </c>
      <c r="I84" s="6">
        <f>I73+I78</f>
        <v>17.900000000000002</v>
      </c>
      <c r="J84" s="6">
        <v>0</v>
      </c>
      <c r="K84" s="52"/>
    </row>
    <row r="85" spans="1:11">
      <c r="A85" s="202"/>
      <c r="B85" s="203"/>
      <c r="C85" s="204"/>
      <c r="D85" s="7">
        <v>2026</v>
      </c>
      <c r="E85" s="6">
        <f>F85+G85+H85+I85+J85</f>
        <v>16</v>
      </c>
      <c r="F85" s="6">
        <v>0</v>
      </c>
      <c r="G85" s="6">
        <v>0</v>
      </c>
      <c r="H85" s="6">
        <v>0</v>
      </c>
      <c r="I85" s="6">
        <f>I74+I79</f>
        <v>16</v>
      </c>
      <c r="J85" s="6">
        <v>0</v>
      </c>
      <c r="K85" s="43"/>
    </row>
    <row r="86" spans="1:11" s="27" customFormat="1">
      <c r="A86" s="180" t="s">
        <v>46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2"/>
    </row>
    <row r="87" spans="1:11">
      <c r="A87" s="131" t="s">
        <v>37</v>
      </c>
      <c r="B87" s="121" t="s">
        <v>47</v>
      </c>
      <c r="C87" s="97"/>
      <c r="D87" s="41">
        <v>2024</v>
      </c>
      <c r="E87" s="46">
        <f>F87+G87+H87+I87+J87</f>
        <v>5</v>
      </c>
      <c r="F87" s="46">
        <v>0</v>
      </c>
      <c r="G87" s="46">
        <v>0</v>
      </c>
      <c r="H87" s="46">
        <v>0</v>
      </c>
      <c r="I87" s="46">
        <v>5</v>
      </c>
      <c r="J87" s="46">
        <v>0</v>
      </c>
      <c r="K87" s="82" t="s">
        <v>16</v>
      </c>
    </row>
    <row r="88" spans="1:11">
      <c r="A88" s="132"/>
      <c r="B88" s="151"/>
      <c r="C88" s="99"/>
      <c r="D88" s="52"/>
      <c r="E88" s="47"/>
      <c r="F88" s="47"/>
      <c r="G88" s="47"/>
      <c r="H88" s="47"/>
      <c r="I88" s="47"/>
      <c r="J88" s="47"/>
      <c r="K88" s="103"/>
    </row>
    <row r="89" spans="1:11">
      <c r="A89" s="132"/>
      <c r="B89" s="151"/>
      <c r="C89" s="99"/>
      <c r="D89" s="128"/>
      <c r="E89" s="128"/>
      <c r="F89" s="128"/>
      <c r="G89" s="128"/>
      <c r="H89" s="128"/>
      <c r="I89" s="128"/>
      <c r="J89" s="128"/>
      <c r="K89" s="103"/>
    </row>
    <row r="90" spans="1:11">
      <c r="A90" s="85"/>
      <c r="B90" s="90"/>
      <c r="C90" s="91"/>
      <c r="D90" s="1">
        <v>2025</v>
      </c>
      <c r="E90" s="2">
        <f t="shared" ref="E90:E114" si="3">F90+G90+H90+I90+J90</f>
        <v>5</v>
      </c>
      <c r="F90" s="2">
        <v>0</v>
      </c>
      <c r="G90" s="2">
        <v>0</v>
      </c>
      <c r="H90" s="2">
        <v>0</v>
      </c>
      <c r="I90" s="2">
        <v>5</v>
      </c>
      <c r="J90" s="5">
        <v>0</v>
      </c>
      <c r="K90" s="85"/>
    </row>
    <row r="91" spans="1:11">
      <c r="A91" s="43"/>
      <c r="B91" s="92"/>
      <c r="C91" s="93"/>
      <c r="D91" s="1">
        <v>2026</v>
      </c>
      <c r="E91" s="2">
        <f t="shared" si="3"/>
        <v>5</v>
      </c>
      <c r="F91" s="2">
        <v>0</v>
      </c>
      <c r="G91" s="2">
        <v>0</v>
      </c>
      <c r="H91" s="2">
        <v>0</v>
      </c>
      <c r="I91" s="2">
        <v>5</v>
      </c>
      <c r="J91" s="5">
        <v>0</v>
      </c>
      <c r="K91" s="43"/>
    </row>
    <row r="92" spans="1:11">
      <c r="A92" s="131" t="s">
        <v>33</v>
      </c>
      <c r="B92" s="121" t="s">
        <v>48</v>
      </c>
      <c r="C92" s="97"/>
      <c r="D92" s="41">
        <v>2024</v>
      </c>
      <c r="E92" s="46">
        <f>F92+G92+H92+I92+J92</f>
        <v>585.15700000000004</v>
      </c>
      <c r="F92" s="46">
        <v>0</v>
      </c>
      <c r="G92" s="46">
        <f>G98</f>
        <v>90.356999999999999</v>
      </c>
      <c r="H92" s="46">
        <v>0</v>
      </c>
      <c r="I92" s="46">
        <v>494.8</v>
      </c>
      <c r="J92" s="46">
        <v>0</v>
      </c>
      <c r="K92" s="82" t="s">
        <v>16</v>
      </c>
    </row>
    <row r="93" spans="1:11" ht="13.5" customHeight="1">
      <c r="A93" s="132"/>
      <c r="B93" s="151"/>
      <c r="C93" s="99"/>
      <c r="D93" s="52"/>
      <c r="E93" s="47"/>
      <c r="F93" s="47"/>
      <c r="G93" s="47"/>
      <c r="H93" s="47"/>
      <c r="I93" s="47"/>
      <c r="J93" s="47"/>
      <c r="K93" s="103"/>
    </row>
    <row r="94" spans="1:11" hidden="1">
      <c r="A94" s="132"/>
      <c r="B94" s="151"/>
      <c r="C94" s="99"/>
      <c r="D94" s="128"/>
      <c r="E94" s="128"/>
      <c r="F94" s="128"/>
      <c r="G94" s="128"/>
      <c r="H94" s="128"/>
      <c r="I94" s="128"/>
      <c r="J94" s="128"/>
      <c r="K94" s="103"/>
    </row>
    <row r="95" spans="1:11">
      <c r="A95" s="85"/>
      <c r="B95" s="90"/>
      <c r="C95" s="91"/>
      <c r="D95" s="1">
        <v>2025</v>
      </c>
      <c r="E95" s="2">
        <f t="shared" si="3"/>
        <v>483.1</v>
      </c>
      <c r="F95" s="2">
        <v>0</v>
      </c>
      <c r="G95" s="2">
        <v>0</v>
      </c>
      <c r="H95" s="2">
        <v>0</v>
      </c>
      <c r="I95" s="2">
        <v>483.1</v>
      </c>
      <c r="J95" s="5">
        <v>0</v>
      </c>
      <c r="K95" s="85"/>
    </row>
    <row r="96" spans="1:11">
      <c r="A96" s="43"/>
      <c r="B96" s="92"/>
      <c r="C96" s="93"/>
      <c r="D96" s="1">
        <v>2026</v>
      </c>
      <c r="E96" s="2">
        <f t="shared" si="3"/>
        <v>433.9</v>
      </c>
      <c r="F96" s="2">
        <v>0</v>
      </c>
      <c r="G96" s="2">
        <v>0</v>
      </c>
      <c r="H96" s="2">
        <v>0</v>
      </c>
      <c r="I96" s="2">
        <v>433.9</v>
      </c>
      <c r="J96" s="5">
        <v>0</v>
      </c>
      <c r="K96" s="43"/>
    </row>
    <row r="97" spans="1:11">
      <c r="A97" s="104" t="s">
        <v>18</v>
      </c>
      <c r="B97" s="105"/>
      <c r="C97" s="34"/>
      <c r="D97" s="1"/>
      <c r="E97" s="2"/>
      <c r="F97" s="2"/>
      <c r="G97" s="2"/>
      <c r="H97" s="2"/>
      <c r="I97" s="2"/>
      <c r="J97" s="2"/>
      <c r="K97" s="3"/>
    </row>
    <row r="98" spans="1:11" ht="131.25" customHeight="1">
      <c r="A98" s="4" t="s">
        <v>54</v>
      </c>
      <c r="B98" s="106" t="s">
        <v>109</v>
      </c>
      <c r="C98" s="107"/>
      <c r="D98" s="1">
        <v>2024</v>
      </c>
      <c r="E98" s="2">
        <f>F98+G98+H98+I98+J98</f>
        <v>100.157</v>
      </c>
      <c r="F98" s="2">
        <v>0</v>
      </c>
      <c r="G98" s="2">
        <v>90.356999999999999</v>
      </c>
      <c r="H98" s="2">
        <v>0</v>
      </c>
      <c r="I98" s="2">
        <v>9.8000000000000007</v>
      </c>
      <c r="J98" s="5">
        <v>0</v>
      </c>
      <c r="K98" s="10" t="s">
        <v>16</v>
      </c>
    </row>
    <row r="99" spans="1:11" hidden="1">
      <c r="A99" s="131" t="s">
        <v>44</v>
      </c>
      <c r="B99" s="121" t="s">
        <v>49</v>
      </c>
      <c r="C99" s="97"/>
      <c r="D99" s="41">
        <v>2024</v>
      </c>
      <c r="E99" s="46">
        <f>F99+G99+H99+I99+J99</f>
        <v>37</v>
      </c>
      <c r="F99" s="46">
        <v>0</v>
      </c>
      <c r="G99" s="46">
        <v>0</v>
      </c>
      <c r="H99" s="46">
        <v>0</v>
      </c>
      <c r="I99" s="46">
        <v>37</v>
      </c>
      <c r="J99" s="46">
        <v>0</v>
      </c>
      <c r="K99" s="82" t="s">
        <v>16</v>
      </c>
    </row>
    <row r="100" spans="1:11">
      <c r="A100" s="132"/>
      <c r="B100" s="151"/>
      <c r="C100" s="99"/>
      <c r="D100" s="52"/>
      <c r="E100" s="47"/>
      <c r="F100" s="47"/>
      <c r="G100" s="47"/>
      <c r="H100" s="47"/>
      <c r="I100" s="47"/>
      <c r="J100" s="47"/>
      <c r="K100" s="103"/>
    </row>
    <row r="101" spans="1:11">
      <c r="A101" s="132"/>
      <c r="B101" s="151"/>
      <c r="C101" s="99"/>
      <c r="D101" s="128"/>
      <c r="E101" s="128"/>
      <c r="F101" s="128"/>
      <c r="G101" s="128"/>
      <c r="H101" s="128"/>
      <c r="I101" s="128"/>
      <c r="J101" s="128"/>
      <c r="K101" s="103"/>
    </row>
    <row r="102" spans="1:11">
      <c r="A102" s="85"/>
      <c r="B102" s="122"/>
      <c r="C102" s="99"/>
      <c r="D102" s="1">
        <v>2025</v>
      </c>
      <c r="E102" s="2">
        <f t="shared" si="3"/>
        <v>36.9</v>
      </c>
      <c r="F102" s="2">
        <v>0</v>
      </c>
      <c r="G102" s="2">
        <v>0</v>
      </c>
      <c r="H102" s="2">
        <v>0</v>
      </c>
      <c r="I102" s="2">
        <v>36.9</v>
      </c>
      <c r="J102" s="2">
        <v>0</v>
      </c>
      <c r="K102" s="83"/>
    </row>
    <row r="103" spans="1:11" ht="19.5" customHeight="1">
      <c r="A103" s="43"/>
      <c r="B103" s="152"/>
      <c r="C103" s="102"/>
      <c r="D103" s="1">
        <v>2026</v>
      </c>
      <c r="E103" s="2">
        <f t="shared" si="3"/>
        <v>33.1</v>
      </c>
      <c r="F103" s="2">
        <v>0</v>
      </c>
      <c r="G103" s="2">
        <v>0</v>
      </c>
      <c r="H103" s="2">
        <v>0</v>
      </c>
      <c r="I103" s="2">
        <v>33.1</v>
      </c>
      <c r="J103" s="2">
        <v>0</v>
      </c>
      <c r="K103" s="84"/>
    </row>
    <row r="104" spans="1:11" hidden="1">
      <c r="A104" s="131" t="s">
        <v>50</v>
      </c>
      <c r="B104" s="121" t="s">
        <v>51</v>
      </c>
      <c r="C104" s="97"/>
      <c r="D104" s="41">
        <v>2024</v>
      </c>
      <c r="E104" s="46">
        <f>F104+G104+H104+I104+J104</f>
        <v>20.9</v>
      </c>
      <c r="F104" s="46">
        <v>0</v>
      </c>
      <c r="G104" s="46">
        <v>0</v>
      </c>
      <c r="H104" s="46">
        <v>0</v>
      </c>
      <c r="I104" s="46">
        <v>20.9</v>
      </c>
      <c r="J104" s="46">
        <v>0</v>
      </c>
      <c r="K104" s="82" t="s">
        <v>16</v>
      </c>
    </row>
    <row r="105" spans="1:11">
      <c r="A105" s="132"/>
      <c r="B105" s="151"/>
      <c r="C105" s="99"/>
      <c r="D105" s="52"/>
      <c r="E105" s="47"/>
      <c r="F105" s="47"/>
      <c r="G105" s="47"/>
      <c r="H105" s="47"/>
      <c r="I105" s="47"/>
      <c r="J105" s="47"/>
      <c r="K105" s="103"/>
    </row>
    <row r="106" spans="1:11">
      <c r="A106" s="132"/>
      <c r="B106" s="151"/>
      <c r="C106" s="99"/>
      <c r="D106" s="128"/>
      <c r="E106" s="128"/>
      <c r="F106" s="128"/>
      <c r="G106" s="128"/>
      <c r="H106" s="128"/>
      <c r="I106" s="128"/>
      <c r="J106" s="128"/>
      <c r="K106" s="103"/>
    </row>
    <row r="107" spans="1:11" ht="14.25" customHeight="1">
      <c r="A107" s="42"/>
      <c r="B107" s="122"/>
      <c r="C107" s="99"/>
      <c r="D107" s="1">
        <v>2025</v>
      </c>
      <c r="E107" s="2">
        <f t="shared" si="3"/>
        <v>20.8</v>
      </c>
      <c r="F107" s="2">
        <v>0</v>
      </c>
      <c r="G107" s="2">
        <v>0</v>
      </c>
      <c r="H107" s="2">
        <v>0</v>
      </c>
      <c r="I107" s="2">
        <v>20.8</v>
      </c>
      <c r="J107" s="2">
        <v>0</v>
      </c>
      <c r="K107" s="83"/>
    </row>
    <row r="108" spans="1:11" ht="14.25" customHeight="1">
      <c r="A108" s="42"/>
      <c r="B108" s="122"/>
      <c r="C108" s="99"/>
      <c r="D108" s="1">
        <v>2026</v>
      </c>
      <c r="E108" s="2">
        <f>I108</f>
        <v>18.7</v>
      </c>
      <c r="F108" s="2">
        <v>0</v>
      </c>
      <c r="G108" s="2">
        <v>0</v>
      </c>
      <c r="H108" s="2">
        <v>0</v>
      </c>
      <c r="I108" s="2">
        <v>18.7</v>
      </c>
      <c r="J108" s="2">
        <v>0</v>
      </c>
      <c r="K108" s="83"/>
    </row>
    <row r="109" spans="1:11" hidden="1">
      <c r="A109" s="43"/>
      <c r="B109" s="152"/>
      <c r="C109" s="102"/>
      <c r="D109" s="1">
        <v>2026</v>
      </c>
      <c r="E109" s="2">
        <f t="shared" si="3"/>
        <v>21.4</v>
      </c>
      <c r="F109" s="2">
        <v>0</v>
      </c>
      <c r="G109" s="2">
        <v>0</v>
      </c>
      <c r="H109" s="2">
        <v>0</v>
      </c>
      <c r="I109" s="2">
        <v>21.4</v>
      </c>
      <c r="J109" s="2">
        <v>0</v>
      </c>
      <c r="K109" s="84"/>
    </row>
    <row r="110" spans="1:11">
      <c r="A110" s="131" t="s">
        <v>52</v>
      </c>
      <c r="B110" s="96" t="s">
        <v>53</v>
      </c>
      <c r="C110" s="97"/>
      <c r="D110" s="41">
        <v>2024</v>
      </c>
      <c r="E110" s="46">
        <f>F110+G110+H110+I110+J110</f>
        <v>982.9</v>
      </c>
      <c r="F110" s="46">
        <v>0</v>
      </c>
      <c r="G110" s="46">
        <f>G116+G117</f>
        <v>707.96199999999999</v>
      </c>
      <c r="H110" s="46">
        <v>0</v>
      </c>
      <c r="I110" s="46">
        <v>274.93799999999999</v>
      </c>
      <c r="J110" s="46">
        <v>0</v>
      </c>
      <c r="K110" s="82" t="s">
        <v>16</v>
      </c>
    </row>
    <row r="111" spans="1:11">
      <c r="A111" s="132"/>
      <c r="B111" s="98"/>
      <c r="C111" s="99"/>
      <c r="D111" s="52"/>
      <c r="E111" s="47"/>
      <c r="F111" s="47"/>
      <c r="G111" s="47"/>
      <c r="H111" s="47"/>
      <c r="I111" s="47"/>
      <c r="J111" s="47"/>
      <c r="K111" s="103"/>
    </row>
    <row r="112" spans="1:11">
      <c r="A112" s="132"/>
      <c r="B112" s="98"/>
      <c r="C112" s="99"/>
      <c r="D112" s="128"/>
      <c r="E112" s="128"/>
      <c r="F112" s="128"/>
      <c r="G112" s="128"/>
      <c r="H112" s="128"/>
      <c r="I112" s="128"/>
      <c r="J112" s="128"/>
      <c r="K112" s="103"/>
    </row>
    <row r="113" spans="1:11">
      <c r="A113" s="85"/>
      <c r="B113" s="133"/>
      <c r="C113" s="91"/>
      <c r="D113" s="1">
        <v>2025</v>
      </c>
      <c r="E113" s="2">
        <f t="shared" si="3"/>
        <v>169.5</v>
      </c>
      <c r="F113" s="2">
        <v>0</v>
      </c>
      <c r="G113" s="2">
        <v>0</v>
      </c>
      <c r="H113" s="2">
        <v>0</v>
      </c>
      <c r="I113" s="2">
        <v>169.5</v>
      </c>
      <c r="J113" s="5">
        <v>0</v>
      </c>
      <c r="K113" s="85"/>
    </row>
    <row r="114" spans="1:11" ht="24" customHeight="1">
      <c r="A114" s="43"/>
      <c r="B114" s="134"/>
      <c r="C114" s="93"/>
      <c r="D114" s="1">
        <v>2026</v>
      </c>
      <c r="E114" s="2">
        <f t="shared" si="3"/>
        <v>152.19999999999999</v>
      </c>
      <c r="F114" s="2">
        <v>0</v>
      </c>
      <c r="G114" s="2">
        <v>0</v>
      </c>
      <c r="H114" s="2">
        <v>0</v>
      </c>
      <c r="I114" s="2">
        <v>152.19999999999999</v>
      </c>
      <c r="J114" s="5">
        <v>0</v>
      </c>
      <c r="K114" s="43"/>
    </row>
    <row r="115" spans="1:11">
      <c r="A115" s="104" t="s">
        <v>18</v>
      </c>
      <c r="B115" s="105"/>
      <c r="C115" s="34"/>
      <c r="D115" s="1"/>
      <c r="E115" s="2"/>
      <c r="F115" s="2"/>
      <c r="G115" s="2"/>
      <c r="H115" s="2"/>
      <c r="I115" s="2"/>
      <c r="J115" s="2"/>
      <c r="K115" s="3"/>
    </row>
    <row r="116" spans="1:11" ht="81.75" customHeight="1">
      <c r="A116" s="4" t="s">
        <v>54</v>
      </c>
      <c r="B116" s="106" t="s">
        <v>110</v>
      </c>
      <c r="C116" s="107"/>
      <c r="D116" s="1">
        <v>2024</v>
      </c>
      <c r="E116" s="2">
        <f>F116+G116+H116+I116+J116</f>
        <v>546</v>
      </c>
      <c r="F116" s="2">
        <v>0</v>
      </c>
      <c r="G116" s="2">
        <v>475.71600000000001</v>
      </c>
      <c r="H116" s="2">
        <v>0</v>
      </c>
      <c r="I116" s="2">
        <v>70.284000000000006</v>
      </c>
      <c r="J116" s="5">
        <v>0</v>
      </c>
      <c r="K116" s="68" t="s">
        <v>16</v>
      </c>
    </row>
    <row r="117" spans="1:11" ht="73.5" customHeight="1">
      <c r="A117" s="4" t="s">
        <v>114</v>
      </c>
      <c r="B117" s="106" t="s">
        <v>122</v>
      </c>
      <c r="C117" s="107"/>
      <c r="D117" s="1">
        <v>2024</v>
      </c>
      <c r="E117" s="2">
        <f>F117+G117+H117+I117+J117</f>
        <v>266.8</v>
      </c>
      <c r="F117" s="2">
        <v>0</v>
      </c>
      <c r="G117" s="2">
        <v>232.24600000000001</v>
      </c>
      <c r="H117" s="2">
        <v>0</v>
      </c>
      <c r="I117" s="2">
        <v>34.554000000000002</v>
      </c>
      <c r="J117" s="5">
        <v>0</v>
      </c>
      <c r="K117" s="70"/>
    </row>
    <row r="118" spans="1:11">
      <c r="A118" s="32" t="s">
        <v>27</v>
      </c>
      <c r="B118" s="33"/>
      <c r="C118" s="34"/>
      <c r="D118" s="1"/>
      <c r="E118" s="6">
        <f>E119+E120+E121</f>
        <v>2989.1569999999997</v>
      </c>
      <c r="F118" s="6">
        <v>0</v>
      </c>
      <c r="G118" s="6">
        <f>G119+G120+G121</f>
        <v>798.31899999999996</v>
      </c>
      <c r="H118" s="6">
        <v>0</v>
      </c>
      <c r="I118" s="6">
        <f>I119+I120+I121</f>
        <v>2190.8379999999997</v>
      </c>
      <c r="J118" s="6">
        <v>0</v>
      </c>
      <c r="K118" s="3"/>
    </row>
    <row r="119" spans="1:11">
      <c r="A119" s="138" t="s">
        <v>28</v>
      </c>
      <c r="B119" s="139"/>
      <c r="C119" s="91"/>
      <c r="D119" s="7">
        <v>2024</v>
      </c>
      <c r="E119" s="6">
        <f>F119+G119+H119+I119+J119</f>
        <v>1630.9569999999999</v>
      </c>
      <c r="F119" s="6">
        <v>0</v>
      </c>
      <c r="G119" s="6">
        <f>G92+G110</f>
        <v>798.31899999999996</v>
      </c>
      <c r="H119" s="6">
        <v>0</v>
      </c>
      <c r="I119" s="6">
        <f>I87+I92+I99+I104+I110</f>
        <v>832.63799999999992</v>
      </c>
      <c r="J119" s="6">
        <v>0</v>
      </c>
      <c r="K119" s="52"/>
    </row>
    <row r="120" spans="1:11">
      <c r="A120" s="90"/>
      <c r="B120" s="133"/>
      <c r="C120" s="91"/>
      <c r="D120" s="7">
        <v>2025</v>
      </c>
      <c r="E120" s="6">
        <f>F120+G120+H120+I120+J120</f>
        <v>715.3</v>
      </c>
      <c r="F120" s="6">
        <v>0</v>
      </c>
      <c r="G120" s="6">
        <v>0</v>
      </c>
      <c r="H120" s="6">
        <v>0</v>
      </c>
      <c r="I120" s="6">
        <f>I90+I95+I102+I107+I113</f>
        <v>715.3</v>
      </c>
      <c r="J120" s="6">
        <v>0</v>
      </c>
      <c r="K120" s="52"/>
    </row>
    <row r="121" spans="1:11">
      <c r="A121" s="92"/>
      <c r="B121" s="134"/>
      <c r="C121" s="93"/>
      <c r="D121" s="7">
        <v>2026</v>
      </c>
      <c r="E121" s="6">
        <f>I121</f>
        <v>642.9</v>
      </c>
      <c r="F121" s="6">
        <v>0</v>
      </c>
      <c r="G121" s="6">
        <v>0</v>
      </c>
      <c r="H121" s="6">
        <v>0</v>
      </c>
      <c r="I121" s="6">
        <f>I91+I96+I103+I108+I114</f>
        <v>642.9</v>
      </c>
      <c r="J121" s="6">
        <v>0</v>
      </c>
      <c r="K121" s="43"/>
    </row>
    <row r="122" spans="1:11">
      <c r="A122" s="57" t="s">
        <v>111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9"/>
    </row>
    <row r="123" spans="1:11">
      <c r="A123" s="131" t="s">
        <v>37</v>
      </c>
      <c r="B123" s="121" t="s">
        <v>45</v>
      </c>
      <c r="C123" s="137"/>
      <c r="D123" s="41">
        <v>2024</v>
      </c>
      <c r="E123" s="46">
        <f>I123</f>
        <v>48.086210000000001</v>
      </c>
      <c r="F123" s="46">
        <v>0</v>
      </c>
      <c r="G123" s="46">
        <v>0</v>
      </c>
      <c r="H123" s="46">
        <v>0</v>
      </c>
      <c r="I123" s="65">
        <v>48.086210000000001</v>
      </c>
      <c r="J123" s="46">
        <v>0</v>
      </c>
      <c r="K123" s="82" t="s">
        <v>16</v>
      </c>
    </row>
    <row r="124" spans="1:11">
      <c r="A124" s="85"/>
      <c r="B124" s="90"/>
      <c r="C124" s="91"/>
      <c r="D124" s="52"/>
      <c r="E124" s="47"/>
      <c r="F124" s="47"/>
      <c r="G124" s="47"/>
      <c r="H124" s="47"/>
      <c r="I124" s="66"/>
      <c r="J124" s="47"/>
      <c r="K124" s="103"/>
    </row>
    <row r="125" spans="1:11">
      <c r="A125" s="85"/>
      <c r="B125" s="90"/>
      <c r="C125" s="91"/>
      <c r="D125" s="128"/>
      <c r="E125" s="128"/>
      <c r="F125" s="128"/>
      <c r="G125" s="128"/>
      <c r="H125" s="128"/>
      <c r="I125" s="173"/>
      <c r="J125" s="128"/>
      <c r="K125" s="103"/>
    </row>
    <row r="126" spans="1:11">
      <c r="A126" s="85"/>
      <c r="B126" s="90"/>
      <c r="C126" s="91"/>
      <c r="D126" s="1">
        <v>2025</v>
      </c>
      <c r="E126" s="2">
        <f t="shared" ref="E126:E127" si="4">I126</f>
        <v>47.7</v>
      </c>
      <c r="F126" s="2">
        <v>0</v>
      </c>
      <c r="G126" s="2">
        <v>0</v>
      </c>
      <c r="H126" s="2">
        <v>0</v>
      </c>
      <c r="I126" s="25">
        <v>47.7</v>
      </c>
      <c r="J126" s="2">
        <v>0</v>
      </c>
      <c r="K126" s="83"/>
    </row>
    <row r="127" spans="1:11">
      <c r="A127" s="43"/>
      <c r="B127" s="92"/>
      <c r="C127" s="93"/>
      <c r="D127" s="1">
        <v>2026</v>
      </c>
      <c r="E127" s="2">
        <f t="shared" si="4"/>
        <v>42.4</v>
      </c>
      <c r="F127" s="2">
        <v>0</v>
      </c>
      <c r="G127" s="2">
        <v>0</v>
      </c>
      <c r="H127" s="2">
        <v>0</v>
      </c>
      <c r="I127" s="25">
        <v>42.4</v>
      </c>
      <c r="J127" s="2">
        <v>0</v>
      </c>
      <c r="K127" s="84"/>
    </row>
    <row r="128" spans="1:11">
      <c r="A128" s="131" t="s">
        <v>61</v>
      </c>
      <c r="B128" s="121" t="s">
        <v>62</v>
      </c>
      <c r="C128" s="97"/>
      <c r="D128" s="41">
        <v>2024</v>
      </c>
      <c r="E128" s="46">
        <f>F128+G128+H128+I128+J128</f>
        <v>587.5</v>
      </c>
      <c r="F128" s="46">
        <v>0</v>
      </c>
      <c r="G128" s="46">
        <v>0</v>
      </c>
      <c r="H128" s="46">
        <v>0</v>
      </c>
      <c r="I128" s="65">
        <v>587.5</v>
      </c>
      <c r="J128" s="46">
        <v>0</v>
      </c>
      <c r="K128" s="82" t="s">
        <v>16</v>
      </c>
    </row>
    <row r="129" spans="1:11">
      <c r="A129" s="132"/>
      <c r="B129" s="151"/>
      <c r="C129" s="99"/>
      <c r="D129" s="52"/>
      <c r="E129" s="47"/>
      <c r="F129" s="47"/>
      <c r="G129" s="47"/>
      <c r="H129" s="47"/>
      <c r="I129" s="66"/>
      <c r="J129" s="47"/>
      <c r="K129" s="103"/>
    </row>
    <row r="130" spans="1:11">
      <c r="A130" s="132"/>
      <c r="B130" s="151"/>
      <c r="C130" s="99"/>
      <c r="D130" s="128"/>
      <c r="E130" s="128"/>
      <c r="F130" s="128"/>
      <c r="G130" s="128"/>
      <c r="H130" s="128"/>
      <c r="I130" s="173"/>
      <c r="J130" s="128"/>
      <c r="K130" s="103"/>
    </row>
    <row r="131" spans="1:11">
      <c r="A131" s="85"/>
      <c r="B131" s="122"/>
      <c r="C131" s="99"/>
      <c r="D131" s="1">
        <v>2025</v>
      </c>
      <c r="E131" s="2">
        <f>I131</f>
        <v>587.5</v>
      </c>
      <c r="F131" s="2">
        <v>0</v>
      </c>
      <c r="G131" s="2">
        <v>0</v>
      </c>
      <c r="H131" s="2">
        <v>0</v>
      </c>
      <c r="I131" s="25">
        <v>587.5</v>
      </c>
      <c r="J131" s="2">
        <v>0</v>
      </c>
      <c r="K131" s="83"/>
    </row>
    <row r="132" spans="1:11">
      <c r="A132" s="43"/>
      <c r="B132" s="152"/>
      <c r="C132" s="102"/>
      <c r="D132" s="1">
        <v>2026</v>
      </c>
      <c r="E132" s="2">
        <f>I132</f>
        <v>587.5</v>
      </c>
      <c r="F132" s="2">
        <v>0</v>
      </c>
      <c r="G132" s="2">
        <v>0</v>
      </c>
      <c r="H132" s="2">
        <v>0</v>
      </c>
      <c r="I132" s="25">
        <v>587.5</v>
      </c>
      <c r="J132" s="2">
        <v>0</v>
      </c>
      <c r="K132" s="84"/>
    </row>
    <row r="133" spans="1:11">
      <c r="A133" s="131" t="s">
        <v>33</v>
      </c>
      <c r="B133" s="121" t="s">
        <v>63</v>
      </c>
      <c r="C133" s="97"/>
      <c r="D133" s="41">
        <v>2024</v>
      </c>
      <c r="E133" s="46">
        <f>F133+G133+H133+I133+J133</f>
        <v>7.5</v>
      </c>
      <c r="F133" s="46">
        <v>0</v>
      </c>
      <c r="G133" s="46">
        <v>0</v>
      </c>
      <c r="H133" s="46">
        <v>0</v>
      </c>
      <c r="I133" s="65">
        <v>7.5</v>
      </c>
      <c r="J133" s="46">
        <v>0</v>
      </c>
      <c r="K133" s="78" t="s">
        <v>16</v>
      </c>
    </row>
    <row r="134" spans="1:11">
      <c r="A134" s="132"/>
      <c r="B134" s="151"/>
      <c r="C134" s="99"/>
      <c r="D134" s="52"/>
      <c r="E134" s="47"/>
      <c r="F134" s="47"/>
      <c r="G134" s="47"/>
      <c r="H134" s="47"/>
      <c r="I134" s="66"/>
      <c r="J134" s="47"/>
      <c r="K134" s="79"/>
    </row>
    <row r="135" spans="1:11">
      <c r="A135" s="132"/>
      <c r="B135" s="151"/>
      <c r="C135" s="99"/>
      <c r="D135" s="128"/>
      <c r="E135" s="128"/>
      <c r="F135" s="128"/>
      <c r="G135" s="128"/>
      <c r="H135" s="128"/>
      <c r="I135" s="173"/>
      <c r="J135" s="128"/>
      <c r="K135" s="79"/>
    </row>
    <row r="136" spans="1:11">
      <c r="A136" s="85"/>
      <c r="B136" s="122"/>
      <c r="C136" s="99"/>
      <c r="D136" s="1">
        <v>2025</v>
      </c>
      <c r="E136" s="2">
        <f t="shared" ref="E136:E177" si="5">F136+G136+H136+I136+J136</f>
        <v>7.5</v>
      </c>
      <c r="F136" s="2">
        <v>0</v>
      </c>
      <c r="G136" s="2">
        <v>0</v>
      </c>
      <c r="H136" s="2">
        <v>0</v>
      </c>
      <c r="I136" s="25">
        <v>7.5</v>
      </c>
      <c r="J136" s="2">
        <v>0</v>
      </c>
      <c r="K136" s="80"/>
    </row>
    <row r="137" spans="1:11">
      <c r="A137" s="43"/>
      <c r="B137" s="152"/>
      <c r="C137" s="102"/>
      <c r="D137" s="1">
        <v>2026</v>
      </c>
      <c r="E137" s="2">
        <f t="shared" si="5"/>
        <v>7.5</v>
      </c>
      <c r="F137" s="2">
        <v>0</v>
      </c>
      <c r="G137" s="2">
        <v>0</v>
      </c>
      <c r="H137" s="2">
        <v>0</v>
      </c>
      <c r="I137" s="25">
        <v>7.5</v>
      </c>
      <c r="J137" s="2">
        <v>0</v>
      </c>
      <c r="K137" s="81"/>
    </row>
    <row r="138" spans="1:11">
      <c r="A138" s="131" t="s">
        <v>44</v>
      </c>
      <c r="B138" s="121" t="s">
        <v>64</v>
      </c>
      <c r="C138" s="97"/>
      <c r="D138" s="41">
        <v>2024</v>
      </c>
      <c r="E138" s="46">
        <f>F138+G138+H138+I138+J138</f>
        <v>3.1</v>
      </c>
      <c r="F138" s="46">
        <v>0</v>
      </c>
      <c r="G138" s="46">
        <v>0</v>
      </c>
      <c r="H138" s="46">
        <v>0</v>
      </c>
      <c r="I138" s="65">
        <v>3.1</v>
      </c>
      <c r="J138" s="46">
        <v>0</v>
      </c>
      <c r="K138" s="82" t="s">
        <v>16</v>
      </c>
    </row>
    <row r="139" spans="1:11" ht="6" customHeight="1">
      <c r="A139" s="132"/>
      <c r="B139" s="151"/>
      <c r="C139" s="99"/>
      <c r="D139" s="52"/>
      <c r="E139" s="47"/>
      <c r="F139" s="47"/>
      <c r="G139" s="47"/>
      <c r="H139" s="47"/>
      <c r="I139" s="66"/>
      <c r="J139" s="47"/>
      <c r="K139" s="103"/>
    </row>
    <row r="140" spans="1:11" hidden="1">
      <c r="A140" s="132"/>
      <c r="B140" s="151"/>
      <c r="C140" s="99"/>
      <c r="D140" s="128"/>
      <c r="E140" s="128"/>
      <c r="F140" s="128"/>
      <c r="G140" s="128"/>
      <c r="H140" s="128"/>
      <c r="I140" s="173"/>
      <c r="J140" s="128"/>
      <c r="K140" s="103"/>
    </row>
    <row r="141" spans="1:11">
      <c r="A141" s="85"/>
      <c r="B141" s="122"/>
      <c r="C141" s="99"/>
      <c r="D141" s="1">
        <v>2025</v>
      </c>
      <c r="E141" s="2">
        <f t="shared" si="5"/>
        <v>3.1</v>
      </c>
      <c r="F141" s="2">
        <v>0</v>
      </c>
      <c r="G141" s="2">
        <v>0</v>
      </c>
      <c r="H141" s="2">
        <v>0</v>
      </c>
      <c r="I141" s="25">
        <v>3.1</v>
      </c>
      <c r="J141" s="2">
        <v>0</v>
      </c>
      <c r="K141" s="83"/>
    </row>
    <row r="142" spans="1:11">
      <c r="A142" s="43"/>
      <c r="B142" s="152"/>
      <c r="C142" s="102"/>
      <c r="D142" s="1">
        <v>2026</v>
      </c>
      <c r="E142" s="2">
        <f t="shared" si="5"/>
        <v>3.1</v>
      </c>
      <c r="F142" s="2">
        <v>0</v>
      </c>
      <c r="G142" s="2">
        <v>0</v>
      </c>
      <c r="H142" s="2">
        <v>0</v>
      </c>
      <c r="I142" s="25">
        <v>3.1</v>
      </c>
      <c r="J142" s="2">
        <v>0</v>
      </c>
      <c r="K142" s="84"/>
    </row>
    <row r="143" spans="1:11" ht="9" customHeight="1">
      <c r="A143" s="131" t="s">
        <v>50</v>
      </c>
      <c r="B143" s="121" t="s">
        <v>65</v>
      </c>
      <c r="C143" s="97"/>
      <c r="D143" s="41">
        <v>2024</v>
      </c>
      <c r="E143" s="46">
        <f>F143+G143+H143+I143+J143</f>
        <v>1</v>
      </c>
      <c r="F143" s="46">
        <v>0</v>
      </c>
      <c r="G143" s="46">
        <v>0</v>
      </c>
      <c r="H143" s="46">
        <v>0</v>
      </c>
      <c r="I143" s="65">
        <v>1</v>
      </c>
      <c r="J143" s="46">
        <v>0</v>
      </c>
      <c r="K143" s="82" t="s">
        <v>16</v>
      </c>
    </row>
    <row r="144" spans="1:11" hidden="1">
      <c r="A144" s="132"/>
      <c r="B144" s="151"/>
      <c r="C144" s="99"/>
      <c r="D144" s="52"/>
      <c r="E144" s="47"/>
      <c r="F144" s="47"/>
      <c r="G144" s="47"/>
      <c r="H144" s="47"/>
      <c r="I144" s="66"/>
      <c r="J144" s="47"/>
      <c r="K144" s="103"/>
    </row>
    <row r="145" spans="1:11">
      <c r="A145" s="132"/>
      <c r="B145" s="151"/>
      <c r="C145" s="99"/>
      <c r="D145" s="128"/>
      <c r="E145" s="128"/>
      <c r="F145" s="128"/>
      <c r="G145" s="128"/>
      <c r="H145" s="128"/>
      <c r="I145" s="173"/>
      <c r="J145" s="128"/>
      <c r="K145" s="103"/>
    </row>
    <row r="146" spans="1:11">
      <c r="A146" s="85"/>
      <c r="B146" s="122"/>
      <c r="C146" s="99"/>
      <c r="D146" s="1">
        <v>2025</v>
      </c>
      <c r="E146" s="2">
        <f t="shared" si="5"/>
        <v>1</v>
      </c>
      <c r="F146" s="2">
        <v>0</v>
      </c>
      <c r="G146" s="2">
        <v>0</v>
      </c>
      <c r="H146" s="2">
        <v>0</v>
      </c>
      <c r="I146" s="25">
        <v>1</v>
      </c>
      <c r="J146" s="2">
        <v>0</v>
      </c>
      <c r="K146" s="83"/>
    </row>
    <row r="147" spans="1:11">
      <c r="A147" s="43"/>
      <c r="B147" s="152"/>
      <c r="C147" s="102"/>
      <c r="D147" s="1">
        <v>2026</v>
      </c>
      <c r="E147" s="2">
        <f t="shared" si="5"/>
        <v>1</v>
      </c>
      <c r="F147" s="2">
        <v>0</v>
      </c>
      <c r="G147" s="2">
        <v>0</v>
      </c>
      <c r="H147" s="2">
        <v>0</v>
      </c>
      <c r="I147" s="25">
        <v>1</v>
      </c>
      <c r="J147" s="2">
        <v>0</v>
      </c>
      <c r="K147" s="84"/>
    </row>
    <row r="148" spans="1:11">
      <c r="A148" s="131" t="s">
        <v>52</v>
      </c>
      <c r="B148" s="121" t="s">
        <v>66</v>
      </c>
      <c r="C148" s="97"/>
      <c r="D148" s="41">
        <v>2024</v>
      </c>
      <c r="E148" s="46">
        <f>F148+G148+H148+I148+J148</f>
        <v>10</v>
      </c>
      <c r="F148" s="46">
        <v>0</v>
      </c>
      <c r="G148" s="46">
        <v>0</v>
      </c>
      <c r="H148" s="46">
        <v>0</v>
      </c>
      <c r="I148" s="65">
        <v>10</v>
      </c>
      <c r="J148" s="46">
        <v>0</v>
      </c>
      <c r="K148" s="78" t="s">
        <v>16</v>
      </c>
    </row>
    <row r="149" spans="1:11" ht="6" customHeight="1">
      <c r="A149" s="132"/>
      <c r="B149" s="151"/>
      <c r="C149" s="99"/>
      <c r="D149" s="52"/>
      <c r="E149" s="47"/>
      <c r="F149" s="47"/>
      <c r="G149" s="47"/>
      <c r="H149" s="47"/>
      <c r="I149" s="66"/>
      <c r="J149" s="47"/>
      <c r="K149" s="79"/>
    </row>
    <row r="150" spans="1:11">
      <c r="A150" s="132"/>
      <c r="B150" s="151"/>
      <c r="C150" s="99"/>
      <c r="D150" s="128"/>
      <c r="E150" s="128"/>
      <c r="F150" s="128"/>
      <c r="G150" s="128"/>
      <c r="H150" s="128"/>
      <c r="I150" s="173"/>
      <c r="J150" s="128"/>
      <c r="K150" s="79"/>
    </row>
    <row r="151" spans="1:11">
      <c r="A151" s="85"/>
      <c r="B151" s="122"/>
      <c r="C151" s="99"/>
      <c r="D151" s="1">
        <v>2025</v>
      </c>
      <c r="E151" s="2">
        <f t="shared" si="5"/>
        <v>10</v>
      </c>
      <c r="F151" s="2">
        <v>0</v>
      </c>
      <c r="G151" s="2">
        <v>0</v>
      </c>
      <c r="H151" s="2">
        <v>0</v>
      </c>
      <c r="I151" s="25">
        <v>10</v>
      </c>
      <c r="J151" s="2">
        <v>0</v>
      </c>
      <c r="K151" s="80"/>
    </row>
    <row r="152" spans="1:11">
      <c r="A152" s="43"/>
      <c r="B152" s="152"/>
      <c r="C152" s="102"/>
      <c r="D152" s="1">
        <v>2026</v>
      </c>
      <c r="E152" s="2">
        <f t="shared" si="5"/>
        <v>10</v>
      </c>
      <c r="F152" s="2">
        <v>0</v>
      </c>
      <c r="G152" s="2">
        <v>0</v>
      </c>
      <c r="H152" s="2">
        <v>0</v>
      </c>
      <c r="I152" s="25">
        <v>10</v>
      </c>
      <c r="J152" s="2">
        <v>0</v>
      </c>
      <c r="K152" s="81"/>
    </row>
    <row r="153" spans="1:11" ht="9.75" customHeight="1">
      <c r="A153" s="131" t="s">
        <v>67</v>
      </c>
      <c r="B153" s="121" t="s">
        <v>68</v>
      </c>
      <c r="C153" s="97"/>
      <c r="D153" s="41">
        <v>2024</v>
      </c>
      <c r="E153" s="46">
        <f>F153+G153+H153+I153+J153</f>
        <v>168.6</v>
      </c>
      <c r="F153" s="46">
        <v>168.6</v>
      </c>
      <c r="G153" s="46">
        <v>0</v>
      </c>
      <c r="H153" s="46">
        <v>0</v>
      </c>
      <c r="I153" s="65">
        <v>0</v>
      </c>
      <c r="J153" s="46">
        <v>0</v>
      </c>
      <c r="K153" s="82" t="s">
        <v>16</v>
      </c>
    </row>
    <row r="154" spans="1:11" hidden="1">
      <c r="A154" s="132"/>
      <c r="B154" s="151"/>
      <c r="C154" s="99"/>
      <c r="D154" s="52"/>
      <c r="E154" s="47"/>
      <c r="F154" s="47"/>
      <c r="G154" s="47"/>
      <c r="H154" s="47"/>
      <c r="I154" s="66"/>
      <c r="J154" s="47"/>
      <c r="K154" s="103"/>
    </row>
    <row r="155" spans="1:11">
      <c r="A155" s="132"/>
      <c r="B155" s="151"/>
      <c r="C155" s="99"/>
      <c r="D155" s="128"/>
      <c r="E155" s="128"/>
      <c r="F155" s="128"/>
      <c r="G155" s="128"/>
      <c r="H155" s="128"/>
      <c r="I155" s="173"/>
      <c r="J155" s="128"/>
      <c r="K155" s="103"/>
    </row>
    <row r="156" spans="1:11">
      <c r="A156" s="85"/>
      <c r="B156" s="122"/>
      <c r="C156" s="99"/>
      <c r="D156" s="1">
        <v>2025</v>
      </c>
      <c r="E156" s="2">
        <f t="shared" si="5"/>
        <v>174.3</v>
      </c>
      <c r="F156" s="2">
        <v>174.3</v>
      </c>
      <c r="G156" s="2">
        <v>0</v>
      </c>
      <c r="H156" s="2">
        <v>0</v>
      </c>
      <c r="I156" s="25">
        <v>0</v>
      </c>
      <c r="J156" s="2">
        <v>0</v>
      </c>
      <c r="K156" s="83"/>
    </row>
    <row r="157" spans="1:11">
      <c r="A157" s="43"/>
      <c r="B157" s="152"/>
      <c r="C157" s="102"/>
      <c r="D157" s="1">
        <v>2026</v>
      </c>
      <c r="E157" s="2">
        <f t="shared" si="5"/>
        <v>0</v>
      </c>
      <c r="F157" s="2">
        <v>0</v>
      </c>
      <c r="G157" s="2">
        <v>0</v>
      </c>
      <c r="H157" s="2">
        <v>0</v>
      </c>
      <c r="I157" s="25">
        <v>0</v>
      </c>
      <c r="J157" s="2">
        <v>0</v>
      </c>
      <c r="K157" s="84"/>
    </row>
    <row r="158" spans="1:11" ht="18.75" customHeight="1">
      <c r="A158" s="131" t="s">
        <v>69</v>
      </c>
      <c r="B158" s="121" t="s">
        <v>70</v>
      </c>
      <c r="C158" s="97"/>
      <c r="D158" s="41">
        <v>2024</v>
      </c>
      <c r="E158" s="46">
        <f>F158+G158+H158+I158+J158</f>
        <v>3.5</v>
      </c>
      <c r="F158" s="46">
        <v>0</v>
      </c>
      <c r="G158" s="46">
        <v>3.5</v>
      </c>
      <c r="H158" s="46">
        <v>0</v>
      </c>
      <c r="I158" s="65">
        <v>0</v>
      </c>
      <c r="J158" s="46">
        <v>0</v>
      </c>
      <c r="K158" s="127" t="s">
        <v>16</v>
      </c>
    </row>
    <row r="159" spans="1:11" hidden="1">
      <c r="A159" s="132"/>
      <c r="B159" s="151"/>
      <c r="C159" s="99"/>
      <c r="D159" s="52"/>
      <c r="E159" s="47"/>
      <c r="F159" s="47"/>
      <c r="G159" s="47"/>
      <c r="H159" s="47"/>
      <c r="I159" s="66"/>
      <c r="J159" s="47"/>
      <c r="K159" s="192"/>
    </row>
    <row r="160" spans="1:11">
      <c r="A160" s="132"/>
      <c r="B160" s="151"/>
      <c r="C160" s="99"/>
      <c r="D160" s="128"/>
      <c r="E160" s="128"/>
      <c r="F160" s="128"/>
      <c r="G160" s="128"/>
      <c r="H160" s="128"/>
      <c r="I160" s="173"/>
      <c r="J160" s="128"/>
      <c r="K160" s="192"/>
    </row>
    <row r="161" spans="1:11">
      <c r="A161" s="85"/>
      <c r="B161" s="122"/>
      <c r="C161" s="99"/>
      <c r="D161" s="1">
        <v>2025</v>
      </c>
      <c r="E161" s="2">
        <f t="shared" si="5"/>
        <v>3.5</v>
      </c>
      <c r="F161" s="2">
        <v>0</v>
      </c>
      <c r="G161" s="2">
        <v>3.5</v>
      </c>
      <c r="H161" s="2">
        <v>0</v>
      </c>
      <c r="I161" s="25">
        <v>0</v>
      </c>
      <c r="J161" s="2">
        <v>0</v>
      </c>
      <c r="K161" s="193"/>
    </row>
    <row r="162" spans="1:11">
      <c r="A162" s="43"/>
      <c r="B162" s="152"/>
      <c r="C162" s="102"/>
      <c r="D162" s="1">
        <v>2026</v>
      </c>
      <c r="E162" s="2">
        <f t="shared" si="5"/>
        <v>3.5</v>
      </c>
      <c r="F162" s="2">
        <v>0</v>
      </c>
      <c r="G162" s="2">
        <v>3.5</v>
      </c>
      <c r="H162" s="2">
        <v>0</v>
      </c>
      <c r="I162" s="25">
        <v>0</v>
      </c>
      <c r="J162" s="2">
        <v>0</v>
      </c>
      <c r="K162" s="18"/>
    </row>
    <row r="163" spans="1:11">
      <c r="A163" s="131" t="s">
        <v>71</v>
      </c>
      <c r="B163" s="121" t="s">
        <v>72</v>
      </c>
      <c r="C163" s="137"/>
      <c r="D163" s="41">
        <v>2024</v>
      </c>
      <c r="E163" s="46">
        <f>F163+G163+H163+I163+J163</f>
        <v>102.3</v>
      </c>
      <c r="F163" s="46">
        <v>0</v>
      </c>
      <c r="G163" s="46">
        <v>0</v>
      </c>
      <c r="H163" s="46">
        <v>0</v>
      </c>
      <c r="I163" s="65">
        <v>102.3</v>
      </c>
      <c r="J163" s="46">
        <v>0</v>
      </c>
      <c r="K163" s="82" t="s">
        <v>16</v>
      </c>
    </row>
    <row r="164" spans="1:11" ht="8.25" customHeight="1">
      <c r="A164" s="85"/>
      <c r="B164" s="90"/>
      <c r="C164" s="91"/>
      <c r="D164" s="52"/>
      <c r="E164" s="47"/>
      <c r="F164" s="47"/>
      <c r="G164" s="47"/>
      <c r="H164" s="47"/>
      <c r="I164" s="66"/>
      <c r="J164" s="47"/>
      <c r="K164" s="103"/>
    </row>
    <row r="165" spans="1:11">
      <c r="A165" s="85"/>
      <c r="B165" s="90"/>
      <c r="C165" s="91"/>
      <c r="D165" s="128"/>
      <c r="E165" s="128"/>
      <c r="F165" s="128"/>
      <c r="G165" s="128"/>
      <c r="H165" s="128"/>
      <c r="I165" s="173"/>
      <c r="J165" s="128"/>
      <c r="K165" s="103"/>
    </row>
    <row r="166" spans="1:11">
      <c r="A166" s="85"/>
      <c r="B166" s="90"/>
      <c r="C166" s="91"/>
      <c r="D166" s="1">
        <v>2025</v>
      </c>
      <c r="E166" s="2">
        <f t="shared" si="5"/>
        <v>101.9</v>
      </c>
      <c r="F166" s="2">
        <v>0</v>
      </c>
      <c r="G166" s="2">
        <v>0</v>
      </c>
      <c r="H166" s="2">
        <v>0</v>
      </c>
      <c r="I166" s="25">
        <v>101.9</v>
      </c>
      <c r="J166" s="2">
        <v>0</v>
      </c>
      <c r="K166" s="83"/>
    </row>
    <row r="167" spans="1:11">
      <c r="A167" s="43"/>
      <c r="B167" s="92"/>
      <c r="C167" s="93"/>
      <c r="D167" s="1">
        <v>2026</v>
      </c>
      <c r="E167" s="2">
        <f t="shared" si="5"/>
        <v>91.6</v>
      </c>
      <c r="F167" s="2">
        <v>0</v>
      </c>
      <c r="G167" s="2">
        <v>0</v>
      </c>
      <c r="H167" s="2">
        <v>0</v>
      </c>
      <c r="I167" s="25">
        <v>91.6</v>
      </c>
      <c r="J167" s="2">
        <v>0</v>
      </c>
      <c r="K167" s="84"/>
    </row>
    <row r="168" spans="1:11">
      <c r="A168" s="131" t="s">
        <v>73</v>
      </c>
      <c r="B168" s="121" t="s">
        <v>74</v>
      </c>
      <c r="C168" s="137"/>
      <c r="D168" s="41">
        <v>2024</v>
      </c>
      <c r="E168" s="46">
        <f>F168+G168+H168+I168+J168</f>
        <v>6069.8</v>
      </c>
      <c r="F168" s="46">
        <v>0</v>
      </c>
      <c r="G168" s="46">
        <v>0</v>
      </c>
      <c r="H168" s="46">
        <v>0</v>
      </c>
      <c r="I168" s="65">
        <v>6069.8</v>
      </c>
      <c r="J168" s="46">
        <v>0</v>
      </c>
      <c r="K168" s="127" t="s">
        <v>16</v>
      </c>
    </row>
    <row r="169" spans="1:11" ht="1.5" customHeight="1">
      <c r="A169" s="85"/>
      <c r="B169" s="90"/>
      <c r="C169" s="91"/>
      <c r="D169" s="52"/>
      <c r="E169" s="47"/>
      <c r="F169" s="47"/>
      <c r="G169" s="47"/>
      <c r="H169" s="47"/>
      <c r="I169" s="66"/>
      <c r="J169" s="47"/>
      <c r="K169" s="144"/>
    </row>
    <row r="170" spans="1:11">
      <c r="A170" s="85"/>
      <c r="B170" s="90"/>
      <c r="C170" s="91"/>
      <c r="D170" s="128"/>
      <c r="E170" s="128"/>
      <c r="F170" s="128"/>
      <c r="G170" s="128"/>
      <c r="H170" s="128"/>
      <c r="I170" s="173"/>
      <c r="J170" s="128"/>
      <c r="K170" s="144"/>
    </row>
    <row r="171" spans="1:11">
      <c r="A171" s="85"/>
      <c r="B171" s="90"/>
      <c r="C171" s="91"/>
      <c r="D171" s="1">
        <v>2025</v>
      </c>
      <c r="E171" s="2">
        <f t="shared" si="5"/>
        <v>6047</v>
      </c>
      <c r="F171" s="2">
        <v>0</v>
      </c>
      <c r="G171" s="2">
        <v>0</v>
      </c>
      <c r="H171" s="2">
        <v>0</v>
      </c>
      <c r="I171" s="25">
        <v>6047</v>
      </c>
      <c r="J171" s="2">
        <v>0</v>
      </c>
      <c r="K171" s="85"/>
    </row>
    <row r="172" spans="1:11">
      <c r="A172" s="43"/>
      <c r="B172" s="92"/>
      <c r="C172" s="93"/>
      <c r="D172" s="1">
        <v>2026</v>
      </c>
      <c r="E172" s="2">
        <f t="shared" si="5"/>
        <v>5429.9</v>
      </c>
      <c r="F172" s="2">
        <v>0</v>
      </c>
      <c r="G172" s="2">
        <v>0</v>
      </c>
      <c r="H172" s="2">
        <v>0</v>
      </c>
      <c r="I172" s="25">
        <v>5429.9</v>
      </c>
      <c r="J172" s="2">
        <v>0</v>
      </c>
      <c r="K172" s="43"/>
    </row>
    <row r="173" spans="1:11" ht="9.75" customHeight="1">
      <c r="A173" s="131" t="s">
        <v>75</v>
      </c>
      <c r="B173" s="121" t="s">
        <v>76</v>
      </c>
      <c r="C173" s="137"/>
      <c r="D173" s="41">
        <v>2024</v>
      </c>
      <c r="E173" s="46">
        <f>F173+G173+H173+I173+J173</f>
        <v>287</v>
      </c>
      <c r="F173" s="46">
        <v>0</v>
      </c>
      <c r="G173" s="46">
        <v>0</v>
      </c>
      <c r="H173" s="46">
        <v>0</v>
      </c>
      <c r="I173" s="65">
        <v>287</v>
      </c>
      <c r="J173" s="46">
        <v>0</v>
      </c>
      <c r="K173" s="127" t="s">
        <v>16</v>
      </c>
    </row>
    <row r="174" spans="1:11" ht="0.75" customHeight="1">
      <c r="A174" s="85"/>
      <c r="B174" s="90"/>
      <c r="C174" s="91"/>
      <c r="D174" s="52"/>
      <c r="E174" s="47"/>
      <c r="F174" s="47"/>
      <c r="G174" s="47"/>
      <c r="H174" s="47"/>
      <c r="I174" s="66"/>
      <c r="J174" s="47"/>
      <c r="K174" s="144"/>
    </row>
    <row r="175" spans="1:11">
      <c r="A175" s="85"/>
      <c r="B175" s="90"/>
      <c r="C175" s="91"/>
      <c r="D175" s="128"/>
      <c r="E175" s="128"/>
      <c r="F175" s="128"/>
      <c r="G175" s="128"/>
      <c r="H175" s="128"/>
      <c r="I175" s="173"/>
      <c r="J175" s="128"/>
      <c r="K175" s="144"/>
    </row>
    <row r="176" spans="1:11">
      <c r="A176" s="85"/>
      <c r="B176" s="90"/>
      <c r="C176" s="91"/>
      <c r="D176" s="1">
        <v>2025</v>
      </c>
      <c r="E176" s="2">
        <f t="shared" si="5"/>
        <v>285.89999999999998</v>
      </c>
      <c r="F176" s="2">
        <v>0</v>
      </c>
      <c r="G176" s="2">
        <v>0</v>
      </c>
      <c r="H176" s="2">
        <v>0</v>
      </c>
      <c r="I176" s="25">
        <v>285.89999999999998</v>
      </c>
      <c r="J176" s="2">
        <v>0</v>
      </c>
      <c r="K176" s="85"/>
    </row>
    <row r="177" spans="1:11">
      <c r="A177" s="43"/>
      <c r="B177" s="92"/>
      <c r="C177" s="93"/>
      <c r="D177" s="1">
        <v>2026</v>
      </c>
      <c r="E177" s="2">
        <f t="shared" si="5"/>
        <v>256.7</v>
      </c>
      <c r="F177" s="2">
        <v>0</v>
      </c>
      <c r="G177" s="2">
        <v>0</v>
      </c>
      <c r="H177" s="2">
        <v>0</v>
      </c>
      <c r="I177" s="25">
        <v>256.7</v>
      </c>
      <c r="J177" s="2">
        <v>0</v>
      </c>
      <c r="K177" s="43"/>
    </row>
    <row r="178" spans="1:11" ht="15" hidden="1" customHeight="1">
      <c r="A178" s="183">
        <v>11</v>
      </c>
      <c r="B178" s="186" t="s">
        <v>78</v>
      </c>
      <c r="C178" s="187"/>
      <c r="D178" s="1">
        <v>2023</v>
      </c>
      <c r="E178" s="2">
        <f t="shared" ref="E178:E180" si="6">I178</f>
        <v>38.9</v>
      </c>
      <c r="F178" s="2">
        <v>0</v>
      </c>
      <c r="G178" s="2">
        <v>0</v>
      </c>
      <c r="H178" s="2">
        <v>0</v>
      </c>
      <c r="I178" s="25">
        <v>38.9</v>
      </c>
      <c r="J178" s="2">
        <v>0</v>
      </c>
      <c r="K178" s="103" t="s">
        <v>16</v>
      </c>
    </row>
    <row r="179" spans="1:11">
      <c r="A179" s="184"/>
      <c r="B179" s="186"/>
      <c r="C179" s="187"/>
      <c r="D179" s="1">
        <v>2024</v>
      </c>
      <c r="E179" s="2">
        <f t="shared" si="6"/>
        <v>7.9</v>
      </c>
      <c r="F179" s="2">
        <v>0</v>
      </c>
      <c r="G179" s="2">
        <v>0</v>
      </c>
      <c r="H179" s="2">
        <v>0</v>
      </c>
      <c r="I179" s="25">
        <v>7.9</v>
      </c>
      <c r="J179" s="2">
        <v>0</v>
      </c>
      <c r="K179" s="103"/>
    </row>
    <row r="180" spans="1:11">
      <c r="A180" s="184"/>
      <c r="B180" s="186"/>
      <c r="C180" s="187"/>
      <c r="D180" s="1">
        <v>2025</v>
      </c>
      <c r="E180" s="2">
        <f t="shared" si="6"/>
        <v>7.9</v>
      </c>
      <c r="F180" s="2">
        <v>0</v>
      </c>
      <c r="G180" s="2">
        <v>0</v>
      </c>
      <c r="H180" s="2">
        <v>0</v>
      </c>
      <c r="I180" s="25">
        <v>7.9</v>
      </c>
      <c r="J180" s="2">
        <v>0</v>
      </c>
      <c r="K180" s="83"/>
    </row>
    <row r="181" spans="1:11" ht="21" customHeight="1">
      <c r="A181" s="185"/>
      <c r="B181" s="188"/>
      <c r="C181" s="189"/>
      <c r="D181" s="1">
        <v>2026</v>
      </c>
      <c r="E181" s="2">
        <f>I181</f>
        <v>7.1</v>
      </c>
      <c r="F181" s="2">
        <v>0</v>
      </c>
      <c r="G181" s="2">
        <v>0</v>
      </c>
      <c r="H181" s="2">
        <v>0</v>
      </c>
      <c r="I181" s="25">
        <v>7.1</v>
      </c>
      <c r="J181" s="2">
        <v>0</v>
      </c>
      <c r="K181" s="84"/>
    </row>
    <row r="182" spans="1:11">
      <c r="A182" s="131" t="s">
        <v>83</v>
      </c>
      <c r="B182" s="121" t="s">
        <v>112</v>
      </c>
      <c r="C182" s="137"/>
      <c r="D182" s="41">
        <v>2024</v>
      </c>
      <c r="E182" s="46">
        <f>I182</f>
        <v>261.66000000000003</v>
      </c>
      <c r="F182" s="46">
        <v>0</v>
      </c>
      <c r="G182" s="46">
        <v>0</v>
      </c>
      <c r="H182" s="46">
        <v>0</v>
      </c>
      <c r="I182" s="65">
        <v>261.66000000000003</v>
      </c>
      <c r="J182" s="46">
        <v>0</v>
      </c>
      <c r="K182" s="82" t="s">
        <v>16</v>
      </c>
    </row>
    <row r="183" spans="1:11">
      <c r="A183" s="85"/>
      <c r="B183" s="90"/>
      <c r="C183" s="91"/>
      <c r="D183" s="52"/>
      <c r="E183" s="47"/>
      <c r="F183" s="47"/>
      <c r="G183" s="47"/>
      <c r="H183" s="47"/>
      <c r="I183" s="66"/>
      <c r="J183" s="47"/>
      <c r="K183" s="103"/>
    </row>
    <row r="184" spans="1:11">
      <c r="A184" s="85"/>
      <c r="B184" s="90"/>
      <c r="C184" s="91"/>
      <c r="D184" s="85"/>
      <c r="E184" s="85"/>
      <c r="F184" s="85"/>
      <c r="G184" s="85"/>
      <c r="H184" s="85"/>
      <c r="I184" s="172"/>
      <c r="J184" s="85"/>
      <c r="K184" s="103"/>
    </row>
    <row r="185" spans="1:11">
      <c r="A185" s="85"/>
      <c r="B185" s="90"/>
      <c r="C185" s="91"/>
      <c r="D185" s="42"/>
      <c r="E185" s="42"/>
      <c r="F185" s="42"/>
      <c r="G185" s="42"/>
      <c r="H185" s="42"/>
      <c r="I185" s="172"/>
      <c r="J185" s="42"/>
      <c r="K185" s="83"/>
    </row>
    <row r="186" spans="1:11" ht="2.25" customHeight="1">
      <c r="A186" s="43"/>
      <c r="B186" s="92"/>
      <c r="C186" s="93"/>
      <c r="D186" s="43"/>
      <c r="E186" s="43"/>
      <c r="F186" s="43"/>
      <c r="G186" s="43"/>
      <c r="H186" s="43"/>
      <c r="I186" s="173"/>
      <c r="J186" s="43"/>
      <c r="K186" s="84"/>
    </row>
    <row r="187" spans="1:11">
      <c r="A187" s="32" t="s">
        <v>27</v>
      </c>
      <c r="B187" s="33"/>
      <c r="C187" s="34"/>
      <c r="D187" s="1"/>
      <c r="E187" s="6">
        <f>E188+E191+E192</f>
        <v>21275.54621</v>
      </c>
      <c r="F187" s="6">
        <f>F188+F191</f>
        <v>342.9</v>
      </c>
      <c r="G187" s="6">
        <f>G188+G191+G192</f>
        <v>10.5</v>
      </c>
      <c r="H187" s="6">
        <f>H188+H191+H192</f>
        <v>0</v>
      </c>
      <c r="I187" s="6">
        <f>I188+I191+I192</f>
        <v>20922.146209999999</v>
      </c>
      <c r="J187" s="6">
        <v>0</v>
      </c>
      <c r="K187" s="127" t="s">
        <v>16</v>
      </c>
    </row>
    <row r="188" spans="1:11" ht="5.25" customHeight="1">
      <c r="A188" s="146" t="s">
        <v>28</v>
      </c>
      <c r="B188" s="147"/>
      <c r="C188" s="61"/>
      <c r="D188" s="49">
        <v>2024</v>
      </c>
      <c r="E188" s="190">
        <f>F188+G188+H188+I188+J188</f>
        <v>7557.9462100000019</v>
      </c>
      <c r="F188" s="54">
        <f>F153</f>
        <v>168.6</v>
      </c>
      <c r="G188" s="54">
        <f>G158</f>
        <v>3.5</v>
      </c>
      <c r="H188" s="54">
        <f>H168</f>
        <v>0</v>
      </c>
      <c r="I188" s="190">
        <f>I182+I179+I173+I168+I163+I148+I143+I138+I133+I128+I123</f>
        <v>7385.8462100000015</v>
      </c>
      <c r="J188" s="54">
        <v>0</v>
      </c>
      <c r="K188" s="144"/>
    </row>
    <row r="189" spans="1:11" ht="1.5" customHeight="1">
      <c r="A189" s="148"/>
      <c r="B189" s="149"/>
      <c r="C189" s="63"/>
      <c r="D189" s="50"/>
      <c r="E189" s="191"/>
      <c r="F189" s="55"/>
      <c r="G189" s="55"/>
      <c r="H189" s="55"/>
      <c r="I189" s="191"/>
      <c r="J189" s="55"/>
      <c r="K189" s="144"/>
    </row>
    <row r="190" spans="1:11">
      <c r="A190" s="148"/>
      <c r="B190" s="149"/>
      <c r="C190" s="63"/>
      <c r="D190" s="128"/>
      <c r="E190" s="173"/>
      <c r="F190" s="128"/>
      <c r="G190" s="128"/>
      <c r="H190" s="128"/>
      <c r="I190" s="173"/>
      <c r="J190" s="128"/>
      <c r="K190" s="144"/>
    </row>
    <row r="191" spans="1:11">
      <c r="A191" s="150"/>
      <c r="B191" s="64"/>
      <c r="C191" s="63"/>
      <c r="D191" s="7">
        <v>2025</v>
      </c>
      <c r="E191" s="6">
        <f>E126+E131+E136+E141+E146+E151+E156+E161+E166+E171+E176+E180</f>
        <v>7277.2999999999993</v>
      </c>
      <c r="F191" s="6">
        <f>F156</f>
        <v>174.3</v>
      </c>
      <c r="G191" s="6">
        <f>G161</f>
        <v>3.5</v>
      </c>
      <c r="H191" s="6">
        <f>H171</f>
        <v>0</v>
      </c>
      <c r="I191" s="6">
        <f>I126+I131+I136+I141+I146+I151+I156+I161+I166+I171+I176+I180</f>
        <v>7099.4999999999991</v>
      </c>
      <c r="J191" s="6">
        <v>0</v>
      </c>
      <c r="K191" s="144"/>
    </row>
    <row r="192" spans="1:11">
      <c r="A192" s="38"/>
      <c r="B192" s="39"/>
      <c r="C192" s="40"/>
      <c r="D192" s="7">
        <v>2026</v>
      </c>
      <c r="E192" s="6">
        <f>E127+E132+E137+E142+E147+E152+E157+E162+E167+E172+E177+E181</f>
        <v>6440.3</v>
      </c>
      <c r="F192" s="6">
        <v>0</v>
      </c>
      <c r="G192" s="6">
        <v>3.5</v>
      </c>
      <c r="H192" s="6">
        <v>0</v>
      </c>
      <c r="I192" s="6">
        <f>I127+I132+I137+I142+I147+I152+I157+I162+I167+I172+I177+I181</f>
        <v>6436.8</v>
      </c>
      <c r="J192" s="6">
        <v>0</v>
      </c>
      <c r="K192" s="43"/>
    </row>
    <row r="193" spans="1:11">
      <c r="A193" s="57" t="s">
        <v>113</v>
      </c>
      <c r="B193" s="58"/>
      <c r="C193" s="58"/>
      <c r="D193" s="58"/>
      <c r="E193" s="58"/>
      <c r="F193" s="58"/>
      <c r="G193" s="58"/>
      <c r="H193" s="58"/>
      <c r="I193" s="58"/>
      <c r="J193" s="58"/>
      <c r="K193" s="59"/>
    </row>
    <row r="194" spans="1:11" ht="14.25" customHeight="1">
      <c r="A194" s="131" t="s">
        <v>37</v>
      </c>
      <c r="B194" s="121" t="s">
        <v>80</v>
      </c>
      <c r="C194" s="97"/>
      <c r="D194" s="41">
        <v>2024</v>
      </c>
      <c r="E194" s="46">
        <f>I194</f>
        <v>2.1</v>
      </c>
      <c r="F194" s="46">
        <v>0</v>
      </c>
      <c r="G194" s="46">
        <v>0</v>
      </c>
      <c r="H194" s="46">
        <v>0</v>
      </c>
      <c r="I194" s="46">
        <v>2.1</v>
      </c>
      <c r="J194" s="46">
        <v>0</v>
      </c>
      <c r="K194" s="82" t="s">
        <v>16</v>
      </c>
    </row>
    <row r="195" spans="1:11" hidden="1">
      <c r="A195" s="132"/>
      <c r="B195" s="151"/>
      <c r="C195" s="99"/>
      <c r="D195" s="52"/>
      <c r="E195" s="47"/>
      <c r="F195" s="47"/>
      <c r="G195" s="47"/>
      <c r="H195" s="47"/>
      <c r="I195" s="47"/>
      <c r="J195" s="47"/>
      <c r="K195" s="103"/>
    </row>
    <row r="196" spans="1:11">
      <c r="A196" s="132"/>
      <c r="B196" s="151"/>
      <c r="C196" s="99"/>
      <c r="D196" s="128"/>
      <c r="E196" s="128"/>
      <c r="F196" s="128"/>
      <c r="G196" s="128"/>
      <c r="H196" s="128"/>
      <c r="I196" s="128"/>
      <c r="J196" s="128"/>
      <c r="K196" s="103"/>
    </row>
    <row r="197" spans="1:11">
      <c r="A197" s="85"/>
      <c r="B197" s="122"/>
      <c r="C197" s="99"/>
      <c r="D197" s="1">
        <v>2025</v>
      </c>
      <c r="E197" s="2">
        <f>I197</f>
        <v>2.1</v>
      </c>
      <c r="F197" s="2">
        <v>0</v>
      </c>
      <c r="G197" s="2">
        <v>0</v>
      </c>
      <c r="H197" s="2">
        <v>0</v>
      </c>
      <c r="I197" s="2">
        <v>2.1</v>
      </c>
      <c r="J197" s="2">
        <v>0</v>
      </c>
      <c r="K197" s="83"/>
    </row>
    <row r="198" spans="1:11" ht="29.25" customHeight="1">
      <c r="A198" s="43"/>
      <c r="B198" s="152"/>
      <c r="C198" s="102"/>
      <c r="D198" s="1">
        <v>2026</v>
      </c>
      <c r="E198" s="2">
        <f>I198</f>
        <v>1.9</v>
      </c>
      <c r="F198" s="2">
        <v>0</v>
      </c>
      <c r="G198" s="2">
        <v>0</v>
      </c>
      <c r="H198" s="2">
        <v>0</v>
      </c>
      <c r="I198" s="2">
        <v>1.9</v>
      </c>
      <c r="J198" s="2">
        <v>0</v>
      </c>
      <c r="K198" s="84"/>
    </row>
    <row r="199" spans="1:11">
      <c r="A199" s="104" t="s">
        <v>81</v>
      </c>
      <c r="B199" s="105"/>
      <c r="C199" s="17"/>
      <c r="D199" s="1"/>
      <c r="E199" s="2"/>
      <c r="F199" s="2"/>
      <c r="G199" s="2"/>
      <c r="H199" s="2"/>
      <c r="I199" s="2"/>
      <c r="J199" s="2"/>
      <c r="K199" s="3"/>
    </row>
    <row r="200" spans="1:11" ht="9" customHeight="1">
      <c r="A200" s="94" t="s">
        <v>39</v>
      </c>
      <c r="B200" s="96" t="s">
        <v>82</v>
      </c>
      <c r="C200" s="137"/>
      <c r="D200" s="41">
        <v>2024</v>
      </c>
      <c r="E200" s="46">
        <f>I200</f>
        <v>2.1</v>
      </c>
      <c r="F200" s="46">
        <v>0</v>
      </c>
      <c r="G200" s="46">
        <v>0</v>
      </c>
      <c r="H200" s="46">
        <v>0</v>
      </c>
      <c r="I200" s="46">
        <v>2.1</v>
      </c>
      <c r="J200" s="46">
        <v>0</v>
      </c>
      <c r="K200" s="82" t="s">
        <v>16</v>
      </c>
    </row>
    <row r="201" spans="1:11" hidden="1">
      <c r="A201" s="90"/>
      <c r="B201" s="133"/>
      <c r="C201" s="91"/>
      <c r="D201" s="52"/>
      <c r="E201" s="47"/>
      <c r="F201" s="47"/>
      <c r="G201" s="47"/>
      <c r="H201" s="47"/>
      <c r="I201" s="47"/>
      <c r="J201" s="47"/>
      <c r="K201" s="103"/>
    </row>
    <row r="202" spans="1:11">
      <c r="A202" s="90"/>
      <c r="B202" s="133"/>
      <c r="C202" s="91"/>
      <c r="D202" s="128"/>
      <c r="E202" s="128"/>
      <c r="F202" s="128"/>
      <c r="G202" s="128"/>
      <c r="H202" s="128"/>
      <c r="I202" s="128"/>
      <c r="J202" s="128"/>
      <c r="K202" s="103"/>
    </row>
    <row r="203" spans="1:11">
      <c r="A203" s="90"/>
      <c r="B203" s="133"/>
      <c r="C203" s="91"/>
      <c r="D203" s="1">
        <v>2025</v>
      </c>
      <c r="E203" s="2">
        <f>I203</f>
        <v>2.1</v>
      </c>
      <c r="F203" s="2">
        <v>0</v>
      </c>
      <c r="G203" s="2">
        <v>0</v>
      </c>
      <c r="H203" s="2">
        <v>0</v>
      </c>
      <c r="I203" s="2">
        <v>2.1</v>
      </c>
      <c r="J203" s="2">
        <v>0</v>
      </c>
      <c r="K203" s="83"/>
    </row>
    <row r="204" spans="1:11">
      <c r="A204" s="92"/>
      <c r="B204" s="134"/>
      <c r="C204" s="93"/>
      <c r="D204" s="1">
        <v>2026</v>
      </c>
      <c r="E204" s="2">
        <f>I204</f>
        <v>1.9</v>
      </c>
      <c r="F204" s="2">
        <v>0</v>
      </c>
      <c r="G204" s="2">
        <v>0</v>
      </c>
      <c r="H204" s="2">
        <v>0</v>
      </c>
      <c r="I204" s="2">
        <v>1.9</v>
      </c>
      <c r="J204" s="2">
        <v>0</v>
      </c>
      <c r="K204" s="84"/>
    </row>
    <row r="205" spans="1:11">
      <c r="A205" s="32" t="s">
        <v>27</v>
      </c>
      <c r="B205" s="33"/>
      <c r="C205" s="34"/>
      <c r="D205" s="1"/>
      <c r="E205" s="6">
        <f>E206+E209+E210</f>
        <v>6.1</v>
      </c>
      <c r="F205" s="6">
        <v>0</v>
      </c>
      <c r="G205" s="6">
        <v>0</v>
      </c>
      <c r="H205" s="6">
        <v>0</v>
      </c>
      <c r="I205" s="6">
        <f>I206+I209+I210</f>
        <v>6.1</v>
      </c>
      <c r="J205" s="6">
        <v>0</v>
      </c>
      <c r="K205" s="3"/>
    </row>
    <row r="206" spans="1:11" ht="13.5" customHeight="1">
      <c r="A206" s="146" t="s">
        <v>28</v>
      </c>
      <c r="B206" s="147"/>
      <c r="C206" s="61"/>
      <c r="D206" s="49">
        <v>2024</v>
      </c>
      <c r="E206" s="54">
        <f>I206</f>
        <v>2.1</v>
      </c>
      <c r="F206" s="54">
        <v>0</v>
      </c>
      <c r="G206" s="54">
        <v>0</v>
      </c>
      <c r="H206" s="54">
        <v>0</v>
      </c>
      <c r="I206" s="54">
        <f>I194</f>
        <v>2.1</v>
      </c>
      <c r="J206" s="54">
        <v>0</v>
      </c>
      <c r="K206" s="127" t="s">
        <v>16</v>
      </c>
    </row>
    <row r="207" spans="1:11" hidden="1">
      <c r="A207" s="148"/>
      <c r="B207" s="149"/>
      <c r="C207" s="63"/>
      <c r="D207" s="50"/>
      <c r="E207" s="55"/>
      <c r="F207" s="55"/>
      <c r="G207" s="55"/>
      <c r="H207" s="55"/>
      <c r="I207" s="55"/>
      <c r="J207" s="55"/>
      <c r="K207" s="144"/>
    </row>
    <row r="208" spans="1:11">
      <c r="A208" s="148"/>
      <c r="B208" s="149"/>
      <c r="C208" s="63"/>
      <c r="D208" s="128"/>
      <c r="E208" s="128"/>
      <c r="F208" s="128"/>
      <c r="G208" s="128"/>
      <c r="H208" s="128"/>
      <c r="I208" s="128"/>
      <c r="J208" s="128"/>
      <c r="K208" s="144"/>
    </row>
    <row r="209" spans="1:11">
      <c r="A209" s="150"/>
      <c r="B209" s="64"/>
      <c r="C209" s="63"/>
      <c r="D209" s="7">
        <v>2025</v>
      </c>
      <c r="E209" s="6">
        <f>E203</f>
        <v>2.1</v>
      </c>
      <c r="F209" s="6">
        <v>0</v>
      </c>
      <c r="G209" s="6">
        <v>0</v>
      </c>
      <c r="H209" s="6">
        <v>0</v>
      </c>
      <c r="I209" s="6">
        <f>I203</f>
        <v>2.1</v>
      </c>
      <c r="J209" s="6">
        <v>0</v>
      </c>
      <c r="K209" s="144"/>
    </row>
    <row r="210" spans="1:11">
      <c r="A210" s="38"/>
      <c r="B210" s="39"/>
      <c r="C210" s="40"/>
      <c r="D210" s="7">
        <v>2026</v>
      </c>
      <c r="E210" s="6">
        <f>I210</f>
        <v>1.9</v>
      </c>
      <c r="F210" s="6">
        <v>0</v>
      </c>
      <c r="G210" s="6">
        <v>0</v>
      </c>
      <c r="H210" s="6">
        <v>0</v>
      </c>
      <c r="I210" s="6">
        <v>1.9</v>
      </c>
      <c r="J210" s="6">
        <v>0</v>
      </c>
      <c r="K210" s="145"/>
    </row>
    <row r="211" spans="1:11" ht="29.25" customHeight="1">
      <c r="A211" s="32" t="s">
        <v>119</v>
      </c>
      <c r="B211" s="33"/>
      <c r="C211" s="34"/>
      <c r="D211" s="1"/>
      <c r="E211" s="6"/>
      <c r="F211" s="6">
        <f>F212+F215+F216</f>
        <v>342.9</v>
      </c>
      <c r="G211" s="6">
        <f>G212+G215+G216</f>
        <v>1960.7189999999998</v>
      </c>
      <c r="H211" s="6">
        <f>H216+H215+H212</f>
        <v>651.90000000000009</v>
      </c>
      <c r="I211" s="6">
        <f>I212+I215+I216</f>
        <v>30203.800000000003</v>
      </c>
      <c r="J211" s="6">
        <v>0</v>
      </c>
      <c r="K211" s="41" t="s">
        <v>16</v>
      </c>
    </row>
    <row r="212" spans="1:11" ht="6.75" customHeight="1">
      <c r="A212" s="146" t="s">
        <v>28</v>
      </c>
      <c r="B212" s="147"/>
      <c r="C212" s="175"/>
      <c r="D212" s="49">
        <v>2024</v>
      </c>
      <c r="E212" s="54">
        <f>F212+G212+H212+I212</f>
        <v>12448.619000000002</v>
      </c>
      <c r="F212" s="54">
        <f>F188</f>
        <v>168.6</v>
      </c>
      <c r="G212" s="54">
        <f>G206+G188+G119+G81+G66+G56+G46</f>
        <v>1519.1189999999999</v>
      </c>
      <c r="H212" s="54">
        <f>H46+H56+H66+H81+H119+H191+H206</f>
        <v>217.3</v>
      </c>
      <c r="I212" s="174">
        <f>I46+I56+I66+I81+I119+I188+I206</f>
        <v>10543.600000000002</v>
      </c>
      <c r="J212" s="54">
        <v>0</v>
      </c>
      <c r="K212" s="42"/>
    </row>
    <row r="213" spans="1:11" ht="0.75" hidden="1" customHeight="1">
      <c r="A213" s="148"/>
      <c r="B213" s="149"/>
      <c r="C213" s="176"/>
      <c r="D213" s="50"/>
      <c r="E213" s="55"/>
      <c r="F213" s="55"/>
      <c r="G213" s="55"/>
      <c r="H213" s="55"/>
      <c r="I213" s="42"/>
      <c r="J213" s="55"/>
      <c r="K213" s="42"/>
    </row>
    <row r="214" spans="1:11" ht="9.75" customHeight="1">
      <c r="A214" s="148"/>
      <c r="B214" s="149"/>
      <c r="C214" s="176"/>
      <c r="D214" s="128"/>
      <c r="E214" s="128"/>
      <c r="F214" s="128"/>
      <c r="G214" s="128"/>
      <c r="H214" s="128"/>
      <c r="I214" s="43"/>
      <c r="J214" s="128"/>
      <c r="K214" s="42"/>
    </row>
    <row r="215" spans="1:11" ht="15" customHeight="1">
      <c r="A215" s="148"/>
      <c r="B215" s="149"/>
      <c r="C215" s="176"/>
      <c r="D215" s="7">
        <v>2025</v>
      </c>
      <c r="E215" s="6">
        <f>F215+G215+H215+I215+J215</f>
        <v>10875.699999999999</v>
      </c>
      <c r="F215" s="6">
        <f>F191</f>
        <v>174.3</v>
      </c>
      <c r="G215" s="6">
        <f>G191+G120+G84+G67+G57+G47</f>
        <v>220.8</v>
      </c>
      <c r="H215" s="6">
        <f>H47</f>
        <v>217.3</v>
      </c>
      <c r="I215" s="6">
        <f>I47+I57+I67+I84+I120+I191+I209</f>
        <v>10263.299999999999</v>
      </c>
      <c r="J215" s="6">
        <v>0</v>
      </c>
      <c r="K215" s="42"/>
    </row>
    <row r="216" spans="1:11">
      <c r="A216" s="177"/>
      <c r="B216" s="178"/>
      <c r="C216" s="179"/>
      <c r="D216" s="7">
        <v>2026</v>
      </c>
      <c r="E216" s="6">
        <f>F216+G216+H216+I216+J216</f>
        <v>9835</v>
      </c>
      <c r="F216" s="6">
        <f>F192</f>
        <v>0</v>
      </c>
      <c r="G216" s="6">
        <f>G210+G192+G121+G85+G68+G58+G48</f>
        <v>220.8</v>
      </c>
      <c r="H216" s="6">
        <f>H48+H58+H68+H85+H121+H192+H210</f>
        <v>217.3</v>
      </c>
      <c r="I216" s="6">
        <f>I48+I58+I68+I85+I121+I192+I210</f>
        <v>9396.9</v>
      </c>
      <c r="J216" s="6">
        <v>0</v>
      </c>
      <c r="K216" s="43"/>
    </row>
    <row r="217" spans="1:11" ht="43.5" customHeight="1">
      <c r="A217" s="32" t="s">
        <v>118</v>
      </c>
      <c r="B217" s="33"/>
      <c r="C217" s="34"/>
      <c r="D217" s="1"/>
      <c r="E217" s="6">
        <f>E218+E221+E222</f>
        <v>36068.596400000002</v>
      </c>
      <c r="F217" s="6">
        <f>F218+F221+F222</f>
        <v>342.9</v>
      </c>
      <c r="G217" s="6">
        <f>G218+G221+G222</f>
        <v>3546.4</v>
      </c>
      <c r="H217" s="6">
        <f>H218+H221+H222</f>
        <v>651.90000000000009</v>
      </c>
      <c r="I217" s="6">
        <f>I218+I221+I222</f>
        <v>31527.396400000001</v>
      </c>
      <c r="J217" s="6">
        <v>0</v>
      </c>
      <c r="K217" s="41" t="s">
        <v>16</v>
      </c>
    </row>
    <row r="218" spans="1:11" ht="4.5" customHeight="1">
      <c r="A218" s="146" t="s">
        <v>28</v>
      </c>
      <c r="B218" s="147"/>
      <c r="C218" s="175"/>
      <c r="D218" s="49">
        <v>2024</v>
      </c>
      <c r="E218" s="54">
        <f>E20+E46+E56+E66+E81+E119+E188+E206</f>
        <v>14561.296400000001</v>
      </c>
      <c r="F218" s="54">
        <f>F188</f>
        <v>168.6</v>
      </c>
      <c r="G218" s="54">
        <f>G20+G46+G56+G66+G81+G119+G188</f>
        <v>3104.7999999999997</v>
      </c>
      <c r="H218" s="54">
        <f>H46</f>
        <v>217.3</v>
      </c>
      <c r="I218" s="174">
        <f>I20++I46+I56+I66+I81+I119+I188+I206</f>
        <v>11070.5964</v>
      </c>
      <c r="J218" s="54">
        <v>0</v>
      </c>
      <c r="K218" s="42"/>
    </row>
    <row r="219" spans="1:11" ht="1.5" hidden="1" customHeight="1">
      <c r="A219" s="148"/>
      <c r="B219" s="149"/>
      <c r="C219" s="176"/>
      <c r="D219" s="50"/>
      <c r="E219" s="55"/>
      <c r="F219" s="55"/>
      <c r="G219" s="55"/>
      <c r="H219" s="55"/>
      <c r="I219" s="42"/>
      <c r="J219" s="55"/>
      <c r="K219" s="42"/>
    </row>
    <row r="220" spans="1:11">
      <c r="A220" s="148"/>
      <c r="B220" s="149"/>
      <c r="C220" s="176"/>
      <c r="D220" s="128"/>
      <c r="E220" s="128"/>
      <c r="F220" s="128"/>
      <c r="G220" s="128"/>
      <c r="H220" s="128"/>
      <c r="I220" s="43"/>
      <c r="J220" s="128"/>
      <c r="K220" s="42"/>
    </row>
    <row r="221" spans="1:11">
      <c r="A221" s="148"/>
      <c r="B221" s="149"/>
      <c r="C221" s="176"/>
      <c r="D221" s="7">
        <v>2025</v>
      </c>
      <c r="E221" s="6">
        <f>F221+G221+H221+I221+J221</f>
        <v>11272</v>
      </c>
      <c r="F221" s="6">
        <f>F191</f>
        <v>174.3</v>
      </c>
      <c r="G221" s="6">
        <f>G47+G191</f>
        <v>220.8</v>
      </c>
      <c r="H221" s="6">
        <f>H47</f>
        <v>217.3</v>
      </c>
      <c r="I221" s="6">
        <f>I23+I47+I57+I67+I84+I120+I191+I209</f>
        <v>10659.6</v>
      </c>
      <c r="J221" s="6">
        <v>0</v>
      </c>
      <c r="K221" s="42"/>
    </row>
    <row r="222" spans="1:11">
      <c r="A222" s="177"/>
      <c r="B222" s="178"/>
      <c r="C222" s="179"/>
      <c r="D222" s="7">
        <v>2026</v>
      </c>
      <c r="E222" s="6">
        <f>F222+G222+H222+I222+J222</f>
        <v>10235.300000000001</v>
      </c>
      <c r="F222" s="6">
        <f>F192</f>
        <v>0</v>
      </c>
      <c r="G222" s="6">
        <f>G48+G192</f>
        <v>220.8</v>
      </c>
      <c r="H222" s="6">
        <f>H48+H58+H68+H85+H121+H192+H210</f>
        <v>217.3</v>
      </c>
      <c r="I222" s="6">
        <f>I24+I48+I58+I68+I85+I121+I192+I210</f>
        <v>9797.2000000000007</v>
      </c>
      <c r="J222" s="6">
        <v>0</v>
      </c>
      <c r="K222" s="43"/>
    </row>
  </sheetData>
  <mergeCells count="374">
    <mergeCell ref="I11:I13"/>
    <mergeCell ref="J11:J13"/>
    <mergeCell ref="A16:C16"/>
    <mergeCell ref="B17:C17"/>
    <mergeCell ref="B18:C18"/>
    <mergeCell ref="K27:K31"/>
    <mergeCell ref="E20:E22"/>
    <mergeCell ref="F20:F22"/>
    <mergeCell ref="G20:G22"/>
    <mergeCell ref="H20:H22"/>
    <mergeCell ref="I20:I22"/>
    <mergeCell ref="A26:K26"/>
    <mergeCell ref="A27:A31"/>
    <mergeCell ref="K19:K24"/>
    <mergeCell ref="J20:J22"/>
    <mergeCell ref="A20:C24"/>
    <mergeCell ref="J27:J29"/>
    <mergeCell ref="F27:F29"/>
    <mergeCell ref="G27:G29"/>
    <mergeCell ref="H27:H29"/>
    <mergeCell ref="I27:I29"/>
    <mergeCell ref="A19:C19"/>
    <mergeCell ref="D20:D22"/>
    <mergeCell ref="B27:C31"/>
    <mergeCell ref="A1:K1"/>
    <mergeCell ref="A3:K3"/>
    <mergeCell ref="A4:K4"/>
    <mergeCell ref="A5:A7"/>
    <mergeCell ref="B5:C7"/>
    <mergeCell ref="D5:D7"/>
    <mergeCell ref="E5:J5"/>
    <mergeCell ref="K5:K7"/>
    <mergeCell ref="E6:E7"/>
    <mergeCell ref="F6:J6"/>
    <mergeCell ref="B8:C8"/>
    <mergeCell ref="A25:K25"/>
    <mergeCell ref="A9:K9"/>
    <mergeCell ref="A10:K10"/>
    <mergeCell ref="D27:D29"/>
    <mergeCell ref="E27:E29"/>
    <mergeCell ref="A11:A15"/>
    <mergeCell ref="B11:C15"/>
    <mergeCell ref="D11:D13"/>
    <mergeCell ref="E11:E13"/>
    <mergeCell ref="F11:F13"/>
    <mergeCell ref="G11:G13"/>
    <mergeCell ref="H11:H13"/>
    <mergeCell ref="A37:C37"/>
    <mergeCell ref="B38:C38"/>
    <mergeCell ref="D32:D34"/>
    <mergeCell ref="E32:E34"/>
    <mergeCell ref="F32:F34"/>
    <mergeCell ref="G32:G34"/>
    <mergeCell ref="H32:H34"/>
    <mergeCell ref="I32:I34"/>
    <mergeCell ref="J32:J34"/>
    <mergeCell ref="K11:K15"/>
    <mergeCell ref="A45:C45"/>
    <mergeCell ref="K45:K48"/>
    <mergeCell ref="A49:K49"/>
    <mergeCell ref="A50:A54"/>
    <mergeCell ref="B50:C54"/>
    <mergeCell ref="K50:K54"/>
    <mergeCell ref="A46:C48"/>
    <mergeCell ref="D50:D52"/>
    <mergeCell ref="E50:E52"/>
    <mergeCell ref="F50:F52"/>
    <mergeCell ref="G50:G52"/>
    <mergeCell ref="H50:H52"/>
    <mergeCell ref="I50:I52"/>
    <mergeCell ref="J50:J52"/>
    <mergeCell ref="A39:A41"/>
    <mergeCell ref="B39:C41"/>
    <mergeCell ref="K39:K41"/>
    <mergeCell ref="A42:A44"/>
    <mergeCell ref="B42:C44"/>
    <mergeCell ref="K42:K44"/>
    <mergeCell ref="A32:A36"/>
    <mergeCell ref="B32:C36"/>
    <mergeCell ref="K32:K36"/>
    <mergeCell ref="A55:C55"/>
    <mergeCell ref="K55:K58"/>
    <mergeCell ref="A56:C58"/>
    <mergeCell ref="A59:K59"/>
    <mergeCell ref="A60:A64"/>
    <mergeCell ref="B60:C64"/>
    <mergeCell ref="K60:K64"/>
    <mergeCell ref="D60:D62"/>
    <mergeCell ref="E60:E62"/>
    <mergeCell ref="F60:F62"/>
    <mergeCell ref="G60:G62"/>
    <mergeCell ref="H60:H62"/>
    <mergeCell ref="I60:I62"/>
    <mergeCell ref="J60:J62"/>
    <mergeCell ref="A65:B65"/>
    <mergeCell ref="K65:K68"/>
    <mergeCell ref="A66:C68"/>
    <mergeCell ref="A69:K69"/>
    <mergeCell ref="A70:A74"/>
    <mergeCell ref="B70:C74"/>
    <mergeCell ref="K70:K74"/>
    <mergeCell ref="D70:D72"/>
    <mergeCell ref="E70:E72"/>
    <mergeCell ref="F70:F72"/>
    <mergeCell ref="G70:G72"/>
    <mergeCell ref="H70:H72"/>
    <mergeCell ref="I70:I72"/>
    <mergeCell ref="J70:J72"/>
    <mergeCell ref="K92:K96"/>
    <mergeCell ref="A75:A79"/>
    <mergeCell ref="B75:C79"/>
    <mergeCell ref="A80:C80"/>
    <mergeCell ref="A81:C85"/>
    <mergeCell ref="D75:D77"/>
    <mergeCell ref="E75:E77"/>
    <mergeCell ref="F75:F77"/>
    <mergeCell ref="G75:G77"/>
    <mergeCell ref="H75:H77"/>
    <mergeCell ref="I75:I77"/>
    <mergeCell ref="J75:J77"/>
    <mergeCell ref="D81:D83"/>
    <mergeCell ref="E81:E83"/>
    <mergeCell ref="F81:F83"/>
    <mergeCell ref="G81:G83"/>
    <mergeCell ref="K75:K79"/>
    <mergeCell ref="K80:K85"/>
    <mergeCell ref="J92:J94"/>
    <mergeCell ref="H81:H83"/>
    <mergeCell ref="I81:I83"/>
    <mergeCell ref="J81:J83"/>
    <mergeCell ref="D87:D89"/>
    <mergeCell ref="E87:E89"/>
    <mergeCell ref="K99:K103"/>
    <mergeCell ref="A104:A109"/>
    <mergeCell ref="B104:C109"/>
    <mergeCell ref="K104:K109"/>
    <mergeCell ref="D104:D106"/>
    <mergeCell ref="E104:E106"/>
    <mergeCell ref="F104:F106"/>
    <mergeCell ref="G104:G106"/>
    <mergeCell ref="H104:H106"/>
    <mergeCell ref="I104:I106"/>
    <mergeCell ref="J104:J106"/>
    <mergeCell ref="D99:D101"/>
    <mergeCell ref="E99:E101"/>
    <mergeCell ref="F99:F101"/>
    <mergeCell ref="G99:G101"/>
    <mergeCell ref="H99:H101"/>
    <mergeCell ref="I99:I101"/>
    <mergeCell ref="J99:J101"/>
    <mergeCell ref="A99:A103"/>
    <mergeCell ref="I138:I140"/>
    <mergeCell ref="J138:J140"/>
    <mergeCell ref="B117:C117"/>
    <mergeCell ref="K116:K117"/>
    <mergeCell ref="A110:A114"/>
    <mergeCell ref="B110:C114"/>
    <mergeCell ref="K110:K114"/>
    <mergeCell ref="A115:C115"/>
    <mergeCell ref="B116:C116"/>
    <mergeCell ref="D110:D112"/>
    <mergeCell ref="E110:E112"/>
    <mergeCell ref="F110:F112"/>
    <mergeCell ref="G110:G112"/>
    <mergeCell ref="H110:H112"/>
    <mergeCell ref="J128:J130"/>
    <mergeCell ref="I110:I112"/>
    <mergeCell ref="J110:J112"/>
    <mergeCell ref="A143:A147"/>
    <mergeCell ref="B143:C147"/>
    <mergeCell ref="K143:K147"/>
    <mergeCell ref="A148:A152"/>
    <mergeCell ref="B148:C152"/>
    <mergeCell ref="K148:K152"/>
    <mergeCell ref="A133:A137"/>
    <mergeCell ref="B133:C137"/>
    <mergeCell ref="K133:K137"/>
    <mergeCell ref="A138:A142"/>
    <mergeCell ref="B138:C142"/>
    <mergeCell ref="K138:K142"/>
    <mergeCell ref="D133:D135"/>
    <mergeCell ref="E133:E135"/>
    <mergeCell ref="F133:F135"/>
    <mergeCell ref="G133:G135"/>
    <mergeCell ref="H133:H135"/>
    <mergeCell ref="I133:I135"/>
    <mergeCell ref="J133:J135"/>
    <mergeCell ref="D138:D140"/>
    <mergeCell ref="E138:E140"/>
    <mergeCell ref="F138:F140"/>
    <mergeCell ref="G138:G140"/>
    <mergeCell ref="H138:H140"/>
    <mergeCell ref="A163:A167"/>
    <mergeCell ref="B163:C167"/>
    <mergeCell ref="K163:K167"/>
    <mergeCell ref="A168:A172"/>
    <mergeCell ref="B168:C172"/>
    <mergeCell ref="K168:K172"/>
    <mergeCell ref="A153:A157"/>
    <mergeCell ref="B153:C157"/>
    <mergeCell ref="K153:K157"/>
    <mergeCell ref="A158:A162"/>
    <mergeCell ref="B158:C162"/>
    <mergeCell ref="K158:K161"/>
    <mergeCell ref="D153:D155"/>
    <mergeCell ref="E153:E155"/>
    <mergeCell ref="F153:F155"/>
    <mergeCell ref="G153:G155"/>
    <mergeCell ref="H153:H155"/>
    <mergeCell ref="I153:I155"/>
    <mergeCell ref="J153:J155"/>
    <mergeCell ref="D158:D160"/>
    <mergeCell ref="E158:E160"/>
    <mergeCell ref="F158:F160"/>
    <mergeCell ref="G158:G160"/>
    <mergeCell ref="H158:H160"/>
    <mergeCell ref="A182:A186"/>
    <mergeCell ref="B182:C186"/>
    <mergeCell ref="K182:K186"/>
    <mergeCell ref="A187:C187"/>
    <mergeCell ref="A188:C192"/>
    <mergeCell ref="A173:A177"/>
    <mergeCell ref="B173:C177"/>
    <mergeCell ref="K173:K177"/>
    <mergeCell ref="A178:A181"/>
    <mergeCell ref="B178:C181"/>
    <mergeCell ref="K178:K181"/>
    <mergeCell ref="D182:D186"/>
    <mergeCell ref="E182:E186"/>
    <mergeCell ref="F182:F186"/>
    <mergeCell ref="G182:G186"/>
    <mergeCell ref="H182:H186"/>
    <mergeCell ref="I182:I186"/>
    <mergeCell ref="J182:J186"/>
    <mergeCell ref="D188:D190"/>
    <mergeCell ref="E188:E190"/>
    <mergeCell ref="F188:F190"/>
    <mergeCell ref="G188:G190"/>
    <mergeCell ref="H188:H190"/>
    <mergeCell ref="I188:I190"/>
    <mergeCell ref="A205:C205"/>
    <mergeCell ref="A206:C210"/>
    <mergeCell ref="A217:C217"/>
    <mergeCell ref="A193:K193"/>
    <mergeCell ref="A194:A198"/>
    <mergeCell ref="B194:C198"/>
    <mergeCell ref="K194:K198"/>
    <mergeCell ref="A199:B199"/>
    <mergeCell ref="A200:A204"/>
    <mergeCell ref="B200:C204"/>
    <mergeCell ref="K200:K204"/>
    <mergeCell ref="D200:D202"/>
    <mergeCell ref="E200:E202"/>
    <mergeCell ref="F200:F202"/>
    <mergeCell ref="G200:G202"/>
    <mergeCell ref="H200:H202"/>
    <mergeCell ref="I200:I202"/>
    <mergeCell ref="J200:J202"/>
    <mergeCell ref="D206:D208"/>
    <mergeCell ref="E206:E208"/>
    <mergeCell ref="F206:F208"/>
    <mergeCell ref="G206:G208"/>
    <mergeCell ref="H206:H208"/>
    <mergeCell ref="I206:I208"/>
    <mergeCell ref="F87:F89"/>
    <mergeCell ref="G87:G89"/>
    <mergeCell ref="H87:H89"/>
    <mergeCell ref="I87:I89"/>
    <mergeCell ref="J87:J89"/>
    <mergeCell ref="A86:K86"/>
    <mergeCell ref="A87:A91"/>
    <mergeCell ref="B87:C91"/>
    <mergeCell ref="K87:K91"/>
    <mergeCell ref="A92:A96"/>
    <mergeCell ref="B92:C96"/>
    <mergeCell ref="D128:D130"/>
    <mergeCell ref="E128:E130"/>
    <mergeCell ref="F128:F130"/>
    <mergeCell ref="G128:G130"/>
    <mergeCell ref="H128:H130"/>
    <mergeCell ref="I128:I130"/>
    <mergeCell ref="D92:D94"/>
    <mergeCell ref="E92:E94"/>
    <mergeCell ref="F92:F94"/>
    <mergeCell ref="G92:G94"/>
    <mergeCell ref="H92:H94"/>
    <mergeCell ref="I92:I94"/>
    <mergeCell ref="A122:K122"/>
    <mergeCell ref="A128:A132"/>
    <mergeCell ref="B128:C132"/>
    <mergeCell ref="K128:K132"/>
    <mergeCell ref="A118:C118"/>
    <mergeCell ref="A119:C121"/>
    <mergeCell ref="K119:K121"/>
    <mergeCell ref="A123:A127"/>
    <mergeCell ref="B123:C127"/>
    <mergeCell ref="K123:K127"/>
    <mergeCell ref="A97:C97"/>
    <mergeCell ref="B98:C98"/>
    <mergeCell ref="D123:D125"/>
    <mergeCell ref="E123:E125"/>
    <mergeCell ref="F123:F125"/>
    <mergeCell ref="G123:G125"/>
    <mergeCell ref="H123:H125"/>
    <mergeCell ref="I123:I125"/>
    <mergeCell ref="J123:J125"/>
    <mergeCell ref="B99:C103"/>
    <mergeCell ref="D143:D145"/>
    <mergeCell ref="E143:E145"/>
    <mergeCell ref="F143:F145"/>
    <mergeCell ref="G143:G145"/>
    <mergeCell ref="H143:H145"/>
    <mergeCell ref="I143:I145"/>
    <mergeCell ref="J143:J145"/>
    <mergeCell ref="D148:D150"/>
    <mergeCell ref="E148:E150"/>
    <mergeCell ref="F148:F150"/>
    <mergeCell ref="G148:G150"/>
    <mergeCell ref="H148:H150"/>
    <mergeCell ref="I148:I150"/>
    <mergeCell ref="J148:J150"/>
    <mergeCell ref="I158:I160"/>
    <mergeCell ref="J158:J160"/>
    <mergeCell ref="D163:D165"/>
    <mergeCell ref="E163:E165"/>
    <mergeCell ref="F163:F165"/>
    <mergeCell ref="G163:G165"/>
    <mergeCell ref="H163:H165"/>
    <mergeCell ref="I163:I165"/>
    <mergeCell ref="J163:J165"/>
    <mergeCell ref="D168:D170"/>
    <mergeCell ref="E168:E170"/>
    <mergeCell ref="F168:F170"/>
    <mergeCell ref="G168:G170"/>
    <mergeCell ref="H168:H170"/>
    <mergeCell ref="I168:I170"/>
    <mergeCell ref="J168:J170"/>
    <mergeCell ref="D173:D175"/>
    <mergeCell ref="E173:E175"/>
    <mergeCell ref="F173:F175"/>
    <mergeCell ref="G173:G175"/>
    <mergeCell ref="H173:H175"/>
    <mergeCell ref="I173:I175"/>
    <mergeCell ref="J173:J175"/>
    <mergeCell ref="J188:J190"/>
    <mergeCell ref="K187:K192"/>
    <mergeCell ref="D194:D196"/>
    <mergeCell ref="E194:E196"/>
    <mergeCell ref="F194:F196"/>
    <mergeCell ref="G194:G196"/>
    <mergeCell ref="H194:H196"/>
    <mergeCell ref="I194:I196"/>
    <mergeCell ref="J194:J196"/>
    <mergeCell ref="K217:K222"/>
    <mergeCell ref="G212:G214"/>
    <mergeCell ref="H212:H214"/>
    <mergeCell ref="I212:I214"/>
    <mergeCell ref="J212:J214"/>
    <mergeCell ref="K211:K216"/>
    <mergeCell ref="J206:J208"/>
    <mergeCell ref="K206:K210"/>
    <mergeCell ref="A218:C222"/>
    <mergeCell ref="D218:D220"/>
    <mergeCell ref="E218:E220"/>
    <mergeCell ref="F218:F220"/>
    <mergeCell ref="G218:G220"/>
    <mergeCell ref="H218:H220"/>
    <mergeCell ref="I218:I220"/>
    <mergeCell ref="J218:J220"/>
    <mergeCell ref="A211:C211"/>
    <mergeCell ref="A212:C216"/>
    <mergeCell ref="D212:D214"/>
    <mergeCell ref="E212:E214"/>
    <mergeCell ref="F212:F214"/>
  </mergeCells>
  <pageMargins left="0.7" right="0.7" top="0.75" bottom="0.75" header="0.3" footer="0.3"/>
  <pageSetup paperSize="9" scale="69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прил.2</vt:lpstr>
      <vt:lpstr>прил.5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2024-02-14T07:52:34Z</dcterms:modified>
</cp:coreProperties>
</file>